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390" windowHeight="9315" activeTab="0"/>
  </bookViews>
  <sheets>
    <sheet name="Zał5" sheetId="1" r:id="rId1"/>
  </sheets>
  <definedNames>
    <definedName name="_xlnm.Print_Titles" localSheetId="0">'Zał5'!$10:$10</definedName>
  </definedNames>
  <calcPr fullCalcOnLoad="1"/>
</workbook>
</file>

<file path=xl/sharedStrings.xml><?xml version="1.0" encoding="utf-8"?>
<sst xmlns="http://schemas.openxmlformats.org/spreadsheetml/2006/main" count="99" uniqueCount="92">
  <si>
    <t>Dział</t>
  </si>
  <si>
    <t>Rolnictwo i łowiectwo</t>
  </si>
  <si>
    <t>Transport i łączność</t>
  </si>
  <si>
    <t>Gospodarka mieszkaniowa</t>
  </si>
  <si>
    <t>Cmentarze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</si>
  <si>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</si>
  <si>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</si>
  <si>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</si>
  <si>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 od osób fizycznych i innych jednostek nie posiadających osobowości prawnej oraz wydatki związane z ich poborem</t>
  </si>
  <si>
    <t>Różne rozliczenia</t>
  </si>
  <si>
    <t>Oświata i wychowanie</t>
  </si>
  <si>
    <t>Pomoc społeczna</t>
  </si>
  <si>
    <t>Gospodarka komunalna i ochrona środowiska</t>
  </si>
  <si>
    <t>010</t>
  </si>
  <si>
    <t>Rozdz.</t>
  </si>
  <si>
    <t>Wydatki bieżące w tym:</t>
  </si>
  <si>
    <t>Urzędy wojewódzkie</t>
  </si>
  <si>
    <t>Urzędy naczelnych organów władzy państwowej, kontroli i ochrony prawa</t>
  </si>
  <si>
    <t>L.p.</t>
  </si>
  <si>
    <t>Działalność usługowa</t>
  </si>
  <si>
    <t>Ośrodki pomocy społecznej</t>
  </si>
  <si>
    <t>Treść</t>
  </si>
  <si>
    <t>Pozostałe wydatki</t>
  </si>
  <si>
    <t xml:space="preserve">Dotacje </t>
  </si>
  <si>
    <t>Wydatki majątkowe</t>
  </si>
  <si>
    <t>Wydatki na obsługę długu jst</t>
  </si>
  <si>
    <t>Izby rolnicze</t>
  </si>
  <si>
    <t>Pozostała działalność</t>
  </si>
  <si>
    <t xml:space="preserve">      </t>
  </si>
  <si>
    <t>Drogi publiczne gminne</t>
  </si>
  <si>
    <t>Drogi wewnętrzne</t>
  </si>
  <si>
    <t>Różne jednostki obsługi gospodarki mieszkaniowej</t>
  </si>
  <si>
    <t>Gospodarka gruntami i nieruchomościami</t>
  </si>
  <si>
    <t>Plany zagospodarowania przestrzennego</t>
  </si>
  <si>
    <t>Rady gmin</t>
  </si>
  <si>
    <t>Urzędy gmin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</si>
  <si>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</si>
  <si>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</si>
  <si>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</si>
  <si>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</si>
  <si>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Rezerwy ogólne i celowe</t>
  </si>
  <si>
    <t>Szkoły podstawowe</t>
  </si>
  <si>
    <t>Przedszkola</t>
  </si>
  <si>
    <t>Gimnazja</t>
  </si>
  <si>
    <t>Dowożenie uczniów do szkół</t>
  </si>
  <si>
    <t>Ochrona zdrowia</t>
  </si>
  <si>
    <t>Przeciwdziałanie alkoholizmowi</t>
  </si>
  <si>
    <t>Domy Pomocy Społecznej</t>
  </si>
  <si>
    <t>Dodatki mieszkaniowe</t>
  </si>
  <si>
    <t>Usługi opiekuńcze oraz specjalistyczne usługi opiekuńcze</t>
  </si>
  <si>
    <t>Edukacyjna opieka wychowawcza</t>
  </si>
  <si>
    <t>Świetlice szkolne</t>
  </si>
  <si>
    <t>Gospodarka ściekowa i ochrona wód</t>
  </si>
  <si>
    <t>Kultura i ochrona dziedzictwa narodowego</t>
  </si>
  <si>
    <t>Domy i ośrodki kultury, świetlice i kluby</t>
  </si>
  <si>
    <t>Biblioteki</t>
  </si>
  <si>
    <t>Kultura fizyczna i sport</t>
  </si>
  <si>
    <t>Zadania w zakresie kultury fizycznej i sportu</t>
  </si>
  <si>
    <t>01010</t>
  </si>
  <si>
    <t>01030</t>
  </si>
  <si>
    <t>Ogółem wydatki:</t>
  </si>
  <si>
    <t>01095</t>
  </si>
  <si>
    <t>Promocja jednostek samorządu terytorialnego</t>
  </si>
  <si>
    <t>Składki na ubezpieczenie  zdrowotne opłacane za osoby pobierajace niektóre świadczenia z pomocy społecznej oraz niektóre świadczenia rodzinne</t>
  </si>
  <si>
    <t>Pomoc materialna dla uczniów</t>
  </si>
  <si>
    <t>Oświetlenie ulic, placów i dróg</t>
  </si>
  <si>
    <t>Zwalczanie narkomanii</t>
  </si>
  <si>
    <t>Infrastruktura wodociągowa i sanitacyjna wsi</t>
  </si>
  <si>
    <t>Wybory do rad gmin, rad powiatów i sejmików województw, wybory wójtów, burmistrzów i prezydentów miast oraz referenda gminne, powiatowe i wojewódzkie</t>
  </si>
  <si>
    <t>Pobór podatków, opłat i nieopodatkowanych należności budżetowych</t>
  </si>
  <si>
    <t>Dokształcania i doskonalenia nauczycieli</t>
  </si>
  <si>
    <t>01036</t>
  </si>
  <si>
    <t>Świadczenia rodzinne, zaliczka alimentacyjna oraz składki na ubezpieczenia emerytalne i rentowe z ubezpieczenia społecznego</t>
  </si>
  <si>
    <t>Ratownictwo medyczne</t>
  </si>
  <si>
    <t xml:space="preserve">Restrukturyzacja i modernizacja sektora żywnościowego oraz rozwój obszarów wiejskich </t>
  </si>
  <si>
    <t>Zasiłki i pomoc w naturze oraz składki na ubezpieczenie emerytalne i rentowe</t>
  </si>
  <si>
    <t>Jednostki pomo cnicze</t>
  </si>
  <si>
    <t>Pozostałe zadania w zakkresie polityki społecznej</t>
  </si>
  <si>
    <t>Pozostałe zadania w zakresie polityki społecznej</t>
  </si>
  <si>
    <t>Oddziały przedszkolne w szkołach podstawowych</t>
  </si>
  <si>
    <t>Przewidywane wykonanie na 2007 rok</t>
  </si>
  <si>
    <t>Plan na 2008 rok</t>
  </si>
  <si>
    <t>60014</t>
  </si>
  <si>
    <t>Drogi publiczne powiatowe</t>
  </si>
  <si>
    <t>Wybory do Sejmu i Senatu</t>
  </si>
  <si>
    <t>Stołówki szkolne</t>
  </si>
  <si>
    <t>Zarządzanie kryzysowe</t>
  </si>
  <si>
    <t>Komendy wojewódzkie Policji</t>
  </si>
  <si>
    <t>Wydatki budżetu gminy na 2008 rok z podziałem na wydatki bieżące i majątkowe</t>
  </si>
  <si>
    <t>Wynagrodz.      i pochodne od wynagrodzeń</t>
  </si>
  <si>
    <t>Nr XV/102/07 z dnia 18 grudnia 2007r.</t>
  </si>
  <si>
    <t>Załącznik nr 5 do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</si>
</sst>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3" fontId="11" fillId="0" borderId="1" xfId="0" applyNumberFormat="1" applyFont="1" applyBorder="1" applyAlignment="1">
      <alignment horizontal="right" vertical="top" wrapText="1"/>
    </xf>
    <xf numFmtId="41" fontId="11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43" fontId="10" fillId="0" borderId="1" xfId="0" applyNumberFormat="1" applyFont="1" applyBorder="1" applyAlignment="1">
      <alignment horizontal="right" vertical="top" wrapText="1"/>
    </xf>
    <xf numFmtId="41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43" fontId="11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10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10" fillId="0" borderId="1" xfId="15" applyFont="1" applyBorder="1" applyAlignment="1">
      <alignment horizontal="right" vertical="top" wrapText="1"/>
    </xf>
    <xf numFmtId="43" fontId="11" fillId="0" borderId="1" xfId="15" applyFont="1" applyBorder="1" applyAlignment="1">
      <alignment horizontal="right" vertical="top" wrapText="1"/>
    </xf>
    <xf numFmtId="43" fontId="10" fillId="0" borderId="1" xfId="15" applyFont="1" applyFill="1" applyBorder="1" applyAlignment="1">
      <alignment horizontal="right" vertical="top" wrapText="1"/>
    </xf>
    <xf numFmtId="43" fontId="11" fillId="0" borderId="1" xfId="15" applyFont="1" applyBorder="1" applyAlignment="1">
      <alignment horizontal="right" vertical="center" wrapText="1"/>
    </xf>
    <xf numFmtId="175" fontId="11" fillId="0" borderId="1" xfId="0" applyNumberFormat="1" applyFont="1" applyBorder="1" applyAlignment="1">
      <alignment horizontal="right" vertical="top" wrapText="1"/>
    </xf>
    <xf numFmtId="175" fontId="10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175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3" fontId="10" fillId="0" borderId="0" xfId="0" applyNumberFormat="1" applyFont="1" applyBorder="1" applyAlignment="1">
      <alignment horizontal="right" vertical="top" wrapText="1"/>
    </xf>
    <xf numFmtId="43" fontId="10" fillId="0" borderId="0" xfId="15" applyFont="1" applyBorder="1" applyAlignment="1">
      <alignment horizontal="right" vertical="top" wrapText="1"/>
    </xf>
    <xf numFmtId="41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3" fontId="10" fillId="0" borderId="1" xfId="0" applyNumberFormat="1" applyFont="1" applyFill="1" applyBorder="1" applyAlignment="1">
      <alignment horizontal="right" vertical="top" wrapText="1"/>
    </xf>
    <xf numFmtId="41" fontId="10" fillId="0" borderId="1" xfId="0" applyNumberFormat="1" applyFont="1" applyFill="1" applyBorder="1" applyAlignment="1">
      <alignment horizontal="right" vertical="top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2" fontId="10" fillId="0" borderId="1" xfId="0" applyNumberFormat="1" applyFont="1" applyBorder="1" applyAlignment="1">
      <alignment horizontal="right" vertical="top"/>
    </xf>
    <xf numFmtId="172" fontId="11" fillId="0" borderId="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right" vertical="center"/>
    </xf>
    <xf numFmtId="181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vertical="top" wrapText="1"/>
    </xf>
    <xf numFmtId="2" fontId="10" fillId="0" borderId="2" xfId="15" applyNumberFormat="1" applyFont="1" applyFill="1" applyBorder="1" applyAlignment="1">
      <alignment horizontal="right" vertical="top" wrapText="1"/>
    </xf>
    <xf numFmtId="43" fontId="4" fillId="0" borderId="0" xfId="0" applyNumberFormat="1" applyFont="1" applyBorder="1" applyAlignment="1">
      <alignment horizontal="right" vertical="top" wrapText="1"/>
    </xf>
    <xf numFmtId="43" fontId="6" fillId="0" borderId="0" xfId="0" applyNumberFormat="1" applyFont="1" applyBorder="1" applyAlignment="1">
      <alignment horizontal="right" vertical="top" wrapText="1"/>
    </xf>
    <xf numFmtId="43" fontId="5" fillId="0" borderId="0" xfId="0" applyNumberFormat="1" applyFont="1" applyBorder="1" applyAlignment="1">
      <alignment horizontal="right" vertical="top" wrapText="1"/>
    </xf>
    <xf numFmtId="43" fontId="6" fillId="0" borderId="0" xfId="0" applyNumberFormat="1" applyFont="1" applyBorder="1" applyAlignment="1">
      <alignment horizontal="center" vertical="center" wrapText="1"/>
    </xf>
    <xf numFmtId="43" fontId="10" fillId="0" borderId="1" xfId="15" applyFont="1" applyBorder="1" applyAlignment="1">
      <alignment horizontal="right" vertical="top"/>
    </xf>
    <xf numFmtId="43" fontId="11" fillId="0" borderId="1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vertical="top" wrapText="1"/>
    </xf>
    <xf numFmtId="43" fontId="10" fillId="0" borderId="1" xfId="0" applyNumberFormat="1" applyFont="1" applyBorder="1" applyAlignment="1">
      <alignment horizontal="right" vertical="top"/>
    </xf>
    <xf numFmtId="43" fontId="11" fillId="0" borderId="1" xfId="15" applyFont="1" applyBorder="1" applyAlignment="1">
      <alignment horizontal="right" wrapText="1"/>
    </xf>
    <xf numFmtId="41" fontId="10" fillId="0" borderId="1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3"/>
  <sheetViews>
    <sheetView tabSelected="1" workbookViewId="0" topLeftCell="A1">
      <selection activeCell="M90" sqref="M90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6.875" style="1" customWidth="1"/>
    <col min="4" max="4" width="17.125" style="0" customWidth="1"/>
    <col min="5" max="5" width="15.75390625" style="8" customWidth="1"/>
    <col min="6" max="6" width="16.125" style="0" bestFit="1" customWidth="1"/>
    <col min="7" max="8" width="14.625" style="0" bestFit="1" customWidth="1"/>
    <col min="9" max="9" width="12.00390625" style="0" bestFit="1" customWidth="1"/>
    <col min="10" max="10" width="10.75390625" style="0" customWidth="1"/>
    <col min="11" max="11" width="12.00390625" style="0" bestFit="1" customWidth="1"/>
    <col min="12" max="12" width="14.75390625" style="0" customWidth="1"/>
    <col min="13" max="13" width="16.00390625" style="0" bestFit="1" customWidth="1"/>
  </cols>
  <sheetData>
    <row r="2" spans="7:10" ht="12.75">
      <c r="G2" s="94" t="s">
        <v>91</v>
      </c>
      <c r="H2" s="94"/>
      <c r="I2" s="94"/>
      <c r="J2" s="94"/>
    </row>
    <row r="3" spans="7:10" ht="12.75">
      <c r="G3" s="98" t="s">
        <v>90</v>
      </c>
      <c r="H3" s="98"/>
      <c r="I3" s="98"/>
      <c r="J3" s="98"/>
    </row>
    <row r="4" spans="7:10" ht="12.75">
      <c r="G4" s="5"/>
      <c r="H4" s="5"/>
      <c r="I4" s="5"/>
      <c r="J4" s="5"/>
    </row>
    <row r="5" spans="1:12" ht="15.75">
      <c r="A5" s="51"/>
      <c r="B5" s="51"/>
      <c r="C5" s="51"/>
      <c r="D5" s="52" t="s">
        <v>88</v>
      </c>
      <c r="E5" s="52"/>
      <c r="F5" s="51"/>
      <c r="G5" s="51"/>
      <c r="H5" s="51"/>
      <c r="I5" s="51"/>
      <c r="J5" s="51"/>
      <c r="K5" s="51"/>
      <c r="L5" s="51"/>
    </row>
    <row r="6" spans="1:12" ht="15.75">
      <c r="A6" s="51"/>
      <c r="B6" s="51"/>
      <c r="C6" s="51"/>
      <c r="D6" s="52"/>
      <c r="E6" s="52"/>
      <c r="F6" s="51"/>
      <c r="G6" s="51"/>
      <c r="H6" s="51"/>
      <c r="I6" s="51"/>
      <c r="J6" s="51"/>
      <c r="K6" s="51"/>
      <c r="L6" s="51"/>
    </row>
    <row r="8" spans="1:12" s="2" customFormat="1" ht="12.75">
      <c r="A8" s="99" t="s">
        <v>18</v>
      </c>
      <c r="B8" s="99" t="s">
        <v>0</v>
      </c>
      <c r="C8" s="99" t="s">
        <v>14</v>
      </c>
      <c r="D8" s="99" t="s">
        <v>21</v>
      </c>
      <c r="E8" s="99" t="s">
        <v>80</v>
      </c>
      <c r="F8" s="99" t="s">
        <v>81</v>
      </c>
      <c r="G8" s="95" t="s">
        <v>15</v>
      </c>
      <c r="H8" s="96"/>
      <c r="I8" s="96"/>
      <c r="J8" s="96"/>
      <c r="K8" s="97"/>
      <c r="L8" s="92" t="s">
        <v>24</v>
      </c>
    </row>
    <row r="9" spans="1:12" s="2" customFormat="1" ht="51" customHeight="1">
      <c r="A9" s="99"/>
      <c r="B9" s="99"/>
      <c r="C9" s="99"/>
      <c r="D9" s="99"/>
      <c r="E9" s="99"/>
      <c r="F9" s="99"/>
      <c r="G9" s="4" t="s">
        <v>89</v>
      </c>
      <c r="H9" s="4" t="s">
        <v>22</v>
      </c>
      <c r="I9" s="4" t="s">
        <v>23</v>
      </c>
      <c r="J9" s="27" t="s">
        <v>76</v>
      </c>
      <c r="K9" s="27" t="s">
        <v>25</v>
      </c>
      <c r="L9" s="93"/>
    </row>
    <row r="10" spans="1:12" s="1" customFormat="1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3" s="26" customFormat="1" ht="24">
      <c r="A11" s="29">
        <v>1</v>
      </c>
      <c r="B11" s="30" t="s">
        <v>13</v>
      </c>
      <c r="C11" s="31"/>
      <c r="D11" s="32" t="s">
        <v>1</v>
      </c>
      <c r="E11" s="33">
        <f>SUM(E12:E15)</f>
        <v>1000179.79</v>
      </c>
      <c r="F11" s="33">
        <f>SUM(F12:F15)</f>
        <v>2730876</v>
      </c>
      <c r="G11" s="33">
        <v>0</v>
      </c>
      <c r="H11" s="54">
        <f>F11-G11-I11-J11-K11-L11</f>
        <v>189780</v>
      </c>
      <c r="I11" s="54">
        <f>SUM(I12:I13)</f>
        <v>10000</v>
      </c>
      <c r="J11" s="34">
        <f>SUM(J12:J13)</f>
        <v>0</v>
      </c>
      <c r="K11" s="34">
        <f>SUM(K12:K13)</f>
        <v>0</v>
      </c>
      <c r="L11" s="54">
        <f>SUM(L12:L15)</f>
        <v>2531096</v>
      </c>
      <c r="M11" s="11"/>
    </row>
    <row r="12" spans="1:13" s="5" customFormat="1" ht="36">
      <c r="A12" s="35"/>
      <c r="B12" s="31"/>
      <c r="C12" s="31" t="s">
        <v>58</v>
      </c>
      <c r="D12" s="28" t="s">
        <v>67</v>
      </c>
      <c r="E12" s="36">
        <v>929869</v>
      </c>
      <c r="F12" s="53">
        <v>2720876</v>
      </c>
      <c r="G12" s="53">
        <v>0</v>
      </c>
      <c r="H12" s="53">
        <f aca="true" t="shared" si="0" ref="H12:H75">F12-G12-I12-J12-K12-L12</f>
        <v>189780</v>
      </c>
      <c r="I12" s="37">
        <v>0</v>
      </c>
      <c r="J12" s="37"/>
      <c r="K12" s="37">
        <v>0</v>
      </c>
      <c r="L12" s="53">
        <v>2531096</v>
      </c>
      <c r="M12" s="12"/>
    </row>
    <row r="13" spans="1:13" ht="12.75">
      <c r="A13" s="35"/>
      <c r="B13" s="31"/>
      <c r="C13" s="31" t="s">
        <v>59</v>
      </c>
      <c r="D13" s="28" t="s">
        <v>26</v>
      </c>
      <c r="E13" s="36">
        <v>6000</v>
      </c>
      <c r="F13" s="36">
        <v>10000</v>
      </c>
      <c r="G13" s="53">
        <v>0</v>
      </c>
      <c r="H13" s="54">
        <f t="shared" si="0"/>
        <v>0</v>
      </c>
      <c r="I13" s="53">
        <v>10000</v>
      </c>
      <c r="J13" s="37">
        <v>0</v>
      </c>
      <c r="K13" s="37">
        <v>0</v>
      </c>
      <c r="L13" s="53">
        <v>0</v>
      </c>
      <c r="M13" s="13"/>
    </row>
    <row r="14" spans="1:13" ht="72">
      <c r="A14" s="35"/>
      <c r="B14" s="31"/>
      <c r="C14" s="31" t="s">
        <v>71</v>
      </c>
      <c r="D14" s="28" t="s">
        <v>74</v>
      </c>
      <c r="E14" s="36">
        <v>8350.9</v>
      </c>
      <c r="F14" s="53">
        <v>0</v>
      </c>
      <c r="G14" s="53">
        <v>0</v>
      </c>
      <c r="H14" s="54">
        <f t="shared" si="0"/>
        <v>0</v>
      </c>
      <c r="I14" s="37">
        <v>0</v>
      </c>
      <c r="J14" s="37">
        <v>0</v>
      </c>
      <c r="K14" s="37">
        <v>0</v>
      </c>
      <c r="L14" s="53">
        <v>0</v>
      </c>
      <c r="M14" s="13"/>
    </row>
    <row r="15" spans="1:13" ht="24">
      <c r="A15" s="35"/>
      <c r="B15" s="31" t="s">
        <v>28</v>
      </c>
      <c r="C15" s="31" t="s">
        <v>61</v>
      </c>
      <c r="D15" s="28" t="s">
        <v>27</v>
      </c>
      <c r="E15" s="36">
        <v>55959.89</v>
      </c>
      <c r="F15" s="53">
        <v>0</v>
      </c>
      <c r="G15" s="53">
        <v>0</v>
      </c>
      <c r="H15" s="54">
        <f t="shared" si="0"/>
        <v>0</v>
      </c>
      <c r="I15" s="37">
        <v>0</v>
      </c>
      <c r="J15" s="37">
        <v>0</v>
      </c>
      <c r="K15" s="37">
        <v>0</v>
      </c>
      <c r="L15" s="53">
        <v>0</v>
      </c>
      <c r="M15" s="82"/>
    </row>
    <row r="16" spans="1:13" s="26" customFormat="1" ht="24">
      <c r="A16" s="29">
        <v>2</v>
      </c>
      <c r="B16" s="30">
        <v>600</v>
      </c>
      <c r="C16" s="31"/>
      <c r="D16" s="32" t="s">
        <v>2</v>
      </c>
      <c r="E16" s="33">
        <f>SUM(E17:E19)</f>
        <v>2562766</v>
      </c>
      <c r="F16" s="33">
        <f>SUM(F17:F19)</f>
        <v>2096000</v>
      </c>
      <c r="G16" s="33">
        <f>SUM(G17:G19)</f>
        <v>3000</v>
      </c>
      <c r="H16" s="54">
        <f>F16-G16-I16-J16-K16-L16</f>
        <v>839000</v>
      </c>
      <c r="I16" s="54">
        <f>SUM(I18:I19)</f>
        <v>0</v>
      </c>
      <c r="J16" s="34">
        <f>SUM(J18:J19)</f>
        <v>0</v>
      </c>
      <c r="K16" s="34">
        <f>SUM(K18:K19)</f>
        <v>0</v>
      </c>
      <c r="L16" s="54">
        <f>SUM(L18:L19)</f>
        <v>1254000</v>
      </c>
      <c r="M16" s="11"/>
    </row>
    <row r="17" spans="1:13" s="26" customFormat="1" ht="24">
      <c r="A17" s="29"/>
      <c r="B17" s="30"/>
      <c r="C17" s="31" t="s">
        <v>82</v>
      </c>
      <c r="D17" s="28" t="s">
        <v>83</v>
      </c>
      <c r="E17" s="36">
        <v>120000</v>
      </c>
      <c r="F17" s="33"/>
      <c r="G17" s="54">
        <v>0</v>
      </c>
      <c r="H17" s="54">
        <f t="shared" si="0"/>
        <v>0</v>
      </c>
      <c r="I17" s="54">
        <v>0</v>
      </c>
      <c r="J17" s="34">
        <v>0</v>
      </c>
      <c r="K17" s="34">
        <v>0</v>
      </c>
      <c r="L17" s="54">
        <v>0</v>
      </c>
      <c r="M17" s="11"/>
    </row>
    <row r="18" spans="1:13" ht="24">
      <c r="A18" s="35"/>
      <c r="B18" s="31"/>
      <c r="C18" s="31">
        <v>60016</v>
      </c>
      <c r="D18" s="28" t="s">
        <v>29</v>
      </c>
      <c r="E18" s="36">
        <v>2160766</v>
      </c>
      <c r="F18" s="53">
        <v>1946000</v>
      </c>
      <c r="G18" s="53">
        <v>3000</v>
      </c>
      <c r="H18" s="54">
        <f t="shared" si="0"/>
        <v>839000</v>
      </c>
      <c r="I18" s="53">
        <v>0</v>
      </c>
      <c r="J18" s="37">
        <v>0</v>
      </c>
      <c r="K18" s="37">
        <v>0</v>
      </c>
      <c r="L18" s="53">
        <v>1104000</v>
      </c>
      <c r="M18" s="12"/>
    </row>
    <row r="19" spans="1:13" ht="12.75">
      <c r="A19" s="35"/>
      <c r="B19" s="31"/>
      <c r="C19" s="31">
        <v>60017</v>
      </c>
      <c r="D19" s="28" t="s">
        <v>30</v>
      </c>
      <c r="E19" s="36">
        <v>282000</v>
      </c>
      <c r="F19" s="53">
        <v>150000</v>
      </c>
      <c r="G19" s="53">
        <v>0</v>
      </c>
      <c r="H19" s="54">
        <f>F19-G19-I19-J19-K19-L19</f>
        <v>0</v>
      </c>
      <c r="I19" s="37">
        <v>0</v>
      </c>
      <c r="J19" s="37">
        <v>0</v>
      </c>
      <c r="K19" s="37">
        <v>0</v>
      </c>
      <c r="L19" s="53">
        <v>150000</v>
      </c>
      <c r="M19" s="12"/>
    </row>
    <row r="20" spans="1:13" s="7" customFormat="1" ht="24">
      <c r="A20" s="29">
        <v>3</v>
      </c>
      <c r="B20" s="30">
        <v>700</v>
      </c>
      <c r="C20" s="31"/>
      <c r="D20" s="32" t="s">
        <v>3</v>
      </c>
      <c r="E20" s="33">
        <f>SUM(E21:E22)</f>
        <v>768700</v>
      </c>
      <c r="F20" s="54">
        <f aca="true" t="shared" si="1" ref="F20:L20">SUM(F21:F22)</f>
        <v>1259970</v>
      </c>
      <c r="G20" s="54">
        <f t="shared" si="1"/>
        <v>2500</v>
      </c>
      <c r="H20" s="54">
        <f t="shared" si="0"/>
        <v>905900</v>
      </c>
      <c r="I20" s="34">
        <f t="shared" si="1"/>
        <v>0</v>
      </c>
      <c r="J20" s="34">
        <f t="shared" si="1"/>
        <v>0</v>
      </c>
      <c r="K20" s="34">
        <f t="shared" si="1"/>
        <v>0</v>
      </c>
      <c r="L20" s="54">
        <f t="shared" si="1"/>
        <v>351570</v>
      </c>
      <c r="M20" s="14"/>
    </row>
    <row r="21" spans="1:17" s="5" customFormat="1" ht="36">
      <c r="A21" s="35"/>
      <c r="B21" s="31"/>
      <c r="C21" s="31">
        <v>70004</v>
      </c>
      <c r="D21" s="28" t="s">
        <v>31</v>
      </c>
      <c r="E21" s="36">
        <v>369900</v>
      </c>
      <c r="F21" s="53">
        <v>390900</v>
      </c>
      <c r="G21" s="53">
        <v>0</v>
      </c>
      <c r="H21" s="54">
        <f t="shared" si="0"/>
        <v>390900</v>
      </c>
      <c r="I21" s="34">
        <v>0</v>
      </c>
      <c r="J21" s="37">
        <v>0</v>
      </c>
      <c r="K21" s="34">
        <v>0</v>
      </c>
      <c r="L21" s="53">
        <v>0</v>
      </c>
      <c r="M21" s="15"/>
      <c r="N21" s="20"/>
      <c r="O21" s="20"/>
      <c r="P21" s="20"/>
      <c r="Q21" s="20"/>
    </row>
    <row r="22" spans="1:17" ht="36">
      <c r="A22" s="35"/>
      <c r="B22" s="31"/>
      <c r="C22" s="31">
        <v>70005</v>
      </c>
      <c r="D22" s="28" t="s">
        <v>32</v>
      </c>
      <c r="E22" s="36">
        <v>398800</v>
      </c>
      <c r="F22" s="53">
        <v>869070</v>
      </c>
      <c r="G22" s="53">
        <v>2500</v>
      </c>
      <c r="H22" s="54">
        <f t="shared" si="0"/>
        <v>515000</v>
      </c>
      <c r="I22" s="34">
        <v>0</v>
      </c>
      <c r="J22" s="37">
        <v>0</v>
      </c>
      <c r="K22" s="34">
        <v>0</v>
      </c>
      <c r="L22" s="53">
        <v>351570</v>
      </c>
      <c r="M22" s="16"/>
      <c r="N22" s="21"/>
      <c r="O22" s="21"/>
      <c r="P22" s="21"/>
      <c r="Q22" s="21"/>
    </row>
    <row r="23" spans="1:17" s="7" customFormat="1" ht="24">
      <c r="A23" s="29">
        <v>4</v>
      </c>
      <c r="B23" s="30">
        <v>710</v>
      </c>
      <c r="C23" s="31"/>
      <c r="D23" s="32" t="s">
        <v>19</v>
      </c>
      <c r="E23" s="33">
        <f>SUM(E24:E25)</f>
        <v>59721.67</v>
      </c>
      <c r="F23" s="54">
        <f aca="true" t="shared" si="2" ref="F23:L23">SUM(F24:F25)</f>
        <v>59000</v>
      </c>
      <c r="G23" s="54">
        <v>0</v>
      </c>
      <c r="H23" s="54">
        <f t="shared" si="0"/>
        <v>59000</v>
      </c>
      <c r="I23" s="34">
        <f t="shared" si="2"/>
        <v>0</v>
      </c>
      <c r="J23" s="34">
        <f t="shared" si="2"/>
        <v>0</v>
      </c>
      <c r="K23" s="34">
        <f t="shared" si="2"/>
        <v>0</v>
      </c>
      <c r="L23" s="54">
        <f t="shared" si="2"/>
        <v>0</v>
      </c>
      <c r="M23" s="17"/>
      <c r="N23" s="25"/>
      <c r="O23" s="25"/>
      <c r="P23" s="25"/>
      <c r="Q23" s="25"/>
    </row>
    <row r="24" spans="1:17" ht="36">
      <c r="A24" s="35"/>
      <c r="B24" s="31"/>
      <c r="C24" s="31">
        <v>71004</v>
      </c>
      <c r="D24" s="28" t="s">
        <v>33</v>
      </c>
      <c r="E24" s="36">
        <v>49021.67</v>
      </c>
      <c r="F24" s="53">
        <v>50000</v>
      </c>
      <c r="G24" s="53">
        <v>0</v>
      </c>
      <c r="H24" s="54">
        <f t="shared" si="0"/>
        <v>50000</v>
      </c>
      <c r="I24" s="34">
        <v>0</v>
      </c>
      <c r="J24" s="37">
        <v>0</v>
      </c>
      <c r="K24" s="34">
        <v>0</v>
      </c>
      <c r="L24" s="54">
        <v>0</v>
      </c>
      <c r="M24" s="15"/>
      <c r="N24" s="21"/>
      <c r="O24" s="21"/>
      <c r="P24" s="21"/>
      <c r="Q24" s="21"/>
    </row>
    <row r="25" spans="1:17" ht="12.75" customHeight="1">
      <c r="A25" s="35"/>
      <c r="B25" s="31"/>
      <c r="C25" s="31">
        <v>71035</v>
      </c>
      <c r="D25" s="28" t="s">
        <v>4</v>
      </c>
      <c r="E25" s="36">
        <v>10700</v>
      </c>
      <c r="F25" s="53">
        <v>9000</v>
      </c>
      <c r="G25" s="53">
        <v>0</v>
      </c>
      <c r="H25" s="54">
        <f t="shared" si="0"/>
        <v>9000</v>
      </c>
      <c r="I25" s="34">
        <v>0</v>
      </c>
      <c r="J25" s="37">
        <v>0</v>
      </c>
      <c r="K25" s="34">
        <v>0</v>
      </c>
      <c r="L25" s="54">
        <v>0</v>
      </c>
      <c r="M25" s="15"/>
      <c r="N25" s="21"/>
      <c r="O25" s="21"/>
      <c r="P25" s="21"/>
      <c r="Q25" s="21"/>
    </row>
    <row r="26" spans="1:17" s="7" customFormat="1" ht="24">
      <c r="A26" s="29">
        <v>5</v>
      </c>
      <c r="B26" s="29">
        <v>750</v>
      </c>
      <c r="C26" s="35"/>
      <c r="D26" s="32" t="s">
        <v>5</v>
      </c>
      <c r="E26" s="33">
        <f>SUM(E27:E31)</f>
        <v>2825156</v>
      </c>
      <c r="F26" s="54">
        <f aca="true" t="shared" si="3" ref="F26:L26">SUM(F27:F31)</f>
        <v>3661252</v>
      </c>
      <c r="G26" s="54">
        <f t="shared" si="3"/>
        <v>2663832</v>
      </c>
      <c r="H26" s="54">
        <f t="shared" si="0"/>
        <v>759100</v>
      </c>
      <c r="I26" s="54">
        <f t="shared" si="3"/>
        <v>14500</v>
      </c>
      <c r="J26" s="34">
        <f t="shared" si="3"/>
        <v>0</v>
      </c>
      <c r="K26" s="34">
        <f t="shared" si="3"/>
        <v>0</v>
      </c>
      <c r="L26" s="54">
        <f t="shared" si="3"/>
        <v>223820</v>
      </c>
      <c r="M26" s="83"/>
      <c r="N26" s="14"/>
      <c r="O26" s="22"/>
      <c r="P26" s="25"/>
      <c r="Q26" s="25"/>
    </row>
    <row r="27" spans="1:17" s="5" customFormat="1" ht="12.75">
      <c r="A27" s="35"/>
      <c r="B27" s="35"/>
      <c r="C27" s="35">
        <v>75011</v>
      </c>
      <c r="D27" s="28" t="s">
        <v>16</v>
      </c>
      <c r="E27" s="36">
        <v>62464</v>
      </c>
      <c r="F27" s="53">
        <v>59382</v>
      </c>
      <c r="G27" s="53">
        <v>59382</v>
      </c>
      <c r="H27" s="54">
        <f t="shared" si="0"/>
        <v>0</v>
      </c>
      <c r="I27" s="53">
        <v>0</v>
      </c>
      <c r="J27" s="34">
        <v>0</v>
      </c>
      <c r="K27" s="34">
        <v>0</v>
      </c>
      <c r="L27" s="54">
        <v>0</v>
      </c>
      <c r="M27" s="18"/>
      <c r="N27" s="15"/>
      <c r="O27" s="22"/>
      <c r="P27" s="20"/>
      <c r="Q27" s="20"/>
    </row>
    <row r="28" spans="1:17" ht="12.75" customHeight="1">
      <c r="A28" s="35"/>
      <c r="B28" s="35"/>
      <c r="C28" s="35">
        <v>75022</v>
      </c>
      <c r="D28" s="28" t="s">
        <v>34</v>
      </c>
      <c r="E28" s="36">
        <v>78150</v>
      </c>
      <c r="F28" s="53">
        <v>90000</v>
      </c>
      <c r="G28" s="53">
        <v>0</v>
      </c>
      <c r="H28" s="54">
        <f t="shared" si="0"/>
        <v>90000</v>
      </c>
      <c r="I28" s="53">
        <v>0</v>
      </c>
      <c r="J28" s="34">
        <v>0</v>
      </c>
      <c r="K28" s="34">
        <v>0</v>
      </c>
      <c r="L28" s="54">
        <v>0</v>
      </c>
      <c r="M28" s="15"/>
      <c r="N28" s="15"/>
      <c r="O28" s="22"/>
      <c r="P28" s="21"/>
      <c r="Q28" s="21"/>
    </row>
    <row r="29" spans="1:17" ht="12.75" customHeight="1">
      <c r="A29" s="35"/>
      <c r="B29" s="35"/>
      <c r="C29" s="35">
        <v>75023</v>
      </c>
      <c r="D29" s="28" t="s">
        <v>35</v>
      </c>
      <c r="E29" s="36">
        <v>2530829</v>
      </c>
      <c r="F29" s="53">
        <v>3334620</v>
      </c>
      <c r="G29" s="53">
        <v>2601400</v>
      </c>
      <c r="H29" s="54">
        <f t="shared" si="0"/>
        <v>509400</v>
      </c>
      <c r="I29" s="53">
        <v>0</v>
      </c>
      <c r="J29" s="34">
        <v>0</v>
      </c>
      <c r="K29" s="34">
        <v>0</v>
      </c>
      <c r="L29" s="53">
        <v>223820</v>
      </c>
      <c r="M29" s="15"/>
      <c r="N29" s="16"/>
      <c r="O29" s="22"/>
      <c r="P29" s="21"/>
      <c r="Q29" s="21"/>
    </row>
    <row r="30" spans="1:17" ht="35.25" customHeight="1">
      <c r="A30" s="35"/>
      <c r="B30" s="35"/>
      <c r="C30" s="35">
        <v>75075</v>
      </c>
      <c r="D30" s="28" t="s">
        <v>62</v>
      </c>
      <c r="E30" s="36">
        <v>55700</v>
      </c>
      <c r="F30" s="53">
        <v>63950</v>
      </c>
      <c r="G30" s="53">
        <v>1950</v>
      </c>
      <c r="H30" s="54">
        <f t="shared" si="0"/>
        <v>62000</v>
      </c>
      <c r="I30" s="53">
        <v>0</v>
      </c>
      <c r="J30" s="34">
        <v>0</v>
      </c>
      <c r="K30" s="34">
        <v>0</v>
      </c>
      <c r="L30" s="53">
        <v>0</v>
      </c>
      <c r="M30" s="15"/>
      <c r="N30" s="16"/>
      <c r="O30" s="22"/>
      <c r="P30" s="21"/>
      <c r="Q30" s="21"/>
    </row>
    <row r="31" spans="1:17" ht="24.75" customHeight="1">
      <c r="A31" s="35"/>
      <c r="B31" s="35"/>
      <c r="C31" s="35">
        <v>75095</v>
      </c>
      <c r="D31" s="28" t="s">
        <v>27</v>
      </c>
      <c r="E31" s="36">
        <v>98013</v>
      </c>
      <c r="F31" s="53">
        <v>113300</v>
      </c>
      <c r="G31" s="53">
        <v>1100</v>
      </c>
      <c r="H31" s="54">
        <f t="shared" si="0"/>
        <v>97700</v>
      </c>
      <c r="I31" s="53">
        <v>14500</v>
      </c>
      <c r="J31" s="34">
        <v>0</v>
      </c>
      <c r="K31" s="34">
        <v>0</v>
      </c>
      <c r="L31" s="34">
        <v>0</v>
      </c>
      <c r="M31" s="15"/>
      <c r="N31" s="19"/>
      <c r="O31" s="22"/>
      <c r="P31" s="21"/>
      <c r="Q31" s="21"/>
    </row>
    <row r="32" spans="1:17" ht="72">
      <c r="A32" s="29">
        <v>6</v>
      </c>
      <c r="B32" s="29">
        <v>751</v>
      </c>
      <c r="C32" s="35"/>
      <c r="D32" s="32" t="s">
        <v>6</v>
      </c>
      <c r="E32" s="33">
        <f>SUM(E33:E35)</f>
        <v>27640</v>
      </c>
      <c r="F32" s="33">
        <f>SUM(F33:F35)</f>
        <v>2100</v>
      </c>
      <c r="G32" s="33">
        <f>SUM(G33:G35)</f>
        <v>2100</v>
      </c>
      <c r="H32" s="54">
        <f t="shared" si="0"/>
        <v>0</v>
      </c>
      <c r="I32" s="34">
        <f>SUM(I35:I35)</f>
        <v>0</v>
      </c>
      <c r="J32" s="34">
        <f>SUM(J35:J35)</f>
        <v>0</v>
      </c>
      <c r="K32" s="34">
        <f>SUM(K35:K35)</f>
        <v>0</v>
      </c>
      <c r="L32" s="34">
        <f>SUM(L35:L35)</f>
        <v>0</v>
      </c>
      <c r="M32" s="15"/>
      <c r="N32" s="15"/>
      <c r="O32" s="22"/>
      <c r="P32" s="21"/>
      <c r="Q32" s="21"/>
    </row>
    <row r="33" spans="1:17" ht="48">
      <c r="A33" s="35"/>
      <c r="B33" s="35"/>
      <c r="C33" s="35">
        <v>75101</v>
      </c>
      <c r="D33" s="28" t="s">
        <v>17</v>
      </c>
      <c r="E33" s="36">
        <v>2050</v>
      </c>
      <c r="F33" s="53">
        <v>2100</v>
      </c>
      <c r="G33" s="53">
        <v>2100</v>
      </c>
      <c r="H33" s="54">
        <f t="shared" si="0"/>
        <v>0</v>
      </c>
      <c r="I33" s="34">
        <v>0</v>
      </c>
      <c r="J33" s="34">
        <v>0</v>
      </c>
      <c r="K33" s="34">
        <v>0</v>
      </c>
      <c r="L33" s="34">
        <v>0</v>
      </c>
      <c r="M33" s="19"/>
      <c r="N33" s="19"/>
      <c r="O33" s="22"/>
      <c r="P33" s="21"/>
      <c r="Q33" s="21"/>
    </row>
    <row r="34" spans="1:17" ht="24">
      <c r="A34" s="35"/>
      <c r="B34" s="35"/>
      <c r="C34" s="35">
        <v>75108</v>
      </c>
      <c r="D34" s="28" t="s">
        <v>84</v>
      </c>
      <c r="E34" s="36">
        <v>25240</v>
      </c>
      <c r="F34" s="53"/>
      <c r="G34" s="53">
        <v>0</v>
      </c>
      <c r="H34" s="54">
        <f t="shared" si="0"/>
        <v>0</v>
      </c>
      <c r="I34" s="34"/>
      <c r="J34" s="34"/>
      <c r="K34" s="34"/>
      <c r="L34" s="34"/>
      <c r="M34" s="19"/>
      <c r="N34" s="19"/>
      <c r="O34" s="22"/>
      <c r="P34" s="21"/>
      <c r="Q34" s="21"/>
    </row>
    <row r="35" spans="1:17" ht="108">
      <c r="A35" s="35"/>
      <c r="B35" s="35"/>
      <c r="C35" s="35">
        <v>75109</v>
      </c>
      <c r="D35" s="28" t="s">
        <v>68</v>
      </c>
      <c r="E35" s="36">
        <v>350</v>
      </c>
      <c r="F35" s="53">
        <v>0</v>
      </c>
      <c r="G35" s="53">
        <v>0</v>
      </c>
      <c r="H35" s="54">
        <f t="shared" si="0"/>
        <v>0</v>
      </c>
      <c r="I35" s="34">
        <v>0</v>
      </c>
      <c r="J35" s="34">
        <v>0</v>
      </c>
      <c r="K35" s="34">
        <v>0</v>
      </c>
      <c r="L35" s="34">
        <v>0</v>
      </c>
      <c r="M35" s="19"/>
      <c r="N35" s="19"/>
      <c r="O35" s="22"/>
      <c r="P35" s="21"/>
      <c r="Q35" s="21"/>
    </row>
    <row r="36" spans="1:14" ht="36">
      <c r="A36" s="29">
        <v>7</v>
      </c>
      <c r="B36" s="29">
        <v>754</v>
      </c>
      <c r="C36" s="29"/>
      <c r="D36" s="32" t="s">
        <v>7</v>
      </c>
      <c r="E36" s="33">
        <f>SUM(E38:E39)</f>
        <v>229883</v>
      </c>
      <c r="F36" s="54">
        <f>SUM(F37:F40)</f>
        <v>231322</v>
      </c>
      <c r="G36" s="54">
        <f>SUM(G37:G39)</f>
        <v>57741</v>
      </c>
      <c r="H36" s="54">
        <f t="shared" si="0"/>
        <v>169300</v>
      </c>
      <c r="I36" s="34">
        <f>SUM(I38:I39)</f>
        <v>0</v>
      </c>
      <c r="J36" s="34">
        <f>SUM(J38:J39)</f>
        <v>0</v>
      </c>
      <c r="K36" s="34">
        <f>SUM(K38:K39)</f>
        <v>0</v>
      </c>
      <c r="L36" s="33">
        <f>L37+L38+L39</f>
        <v>4281</v>
      </c>
      <c r="M36" s="14"/>
      <c r="N36" s="22"/>
    </row>
    <row r="37" spans="1:14" ht="24">
      <c r="A37" s="29"/>
      <c r="B37" s="29"/>
      <c r="C37" s="35">
        <v>75404</v>
      </c>
      <c r="D37" s="28" t="s">
        <v>87</v>
      </c>
      <c r="E37" s="33">
        <v>0</v>
      </c>
      <c r="F37" s="53">
        <v>4281</v>
      </c>
      <c r="G37" s="54">
        <v>0</v>
      </c>
      <c r="H37" s="54">
        <f t="shared" si="0"/>
        <v>0</v>
      </c>
      <c r="I37" s="34">
        <v>0</v>
      </c>
      <c r="J37" s="34">
        <v>0</v>
      </c>
      <c r="K37" s="34">
        <v>0</v>
      </c>
      <c r="L37" s="36">
        <v>4281</v>
      </c>
      <c r="M37" s="14"/>
      <c r="N37" s="22"/>
    </row>
    <row r="38" spans="1:14" ht="24">
      <c r="A38" s="35"/>
      <c r="B38" s="35"/>
      <c r="C38" s="35">
        <v>75412</v>
      </c>
      <c r="D38" s="28" t="s">
        <v>36</v>
      </c>
      <c r="E38" s="36">
        <v>203996</v>
      </c>
      <c r="F38" s="53">
        <v>205300</v>
      </c>
      <c r="G38" s="53">
        <v>42400</v>
      </c>
      <c r="H38" s="54">
        <f t="shared" si="0"/>
        <v>162900</v>
      </c>
      <c r="I38" s="34">
        <v>0</v>
      </c>
      <c r="J38" s="34">
        <v>0</v>
      </c>
      <c r="K38" s="34">
        <v>0</v>
      </c>
      <c r="L38" s="37">
        <v>0</v>
      </c>
      <c r="M38" s="16"/>
      <c r="N38" s="22"/>
    </row>
    <row r="39" spans="1:14" ht="12.75" customHeight="1">
      <c r="A39" s="35"/>
      <c r="B39" s="35"/>
      <c r="C39" s="35">
        <v>75414</v>
      </c>
      <c r="D39" s="28" t="s">
        <v>37</v>
      </c>
      <c r="E39" s="36">
        <v>25887</v>
      </c>
      <c r="F39" s="53">
        <v>18741</v>
      </c>
      <c r="G39" s="53">
        <v>15341</v>
      </c>
      <c r="H39" s="54">
        <f t="shared" si="0"/>
        <v>3400</v>
      </c>
      <c r="I39" s="34">
        <v>0</v>
      </c>
      <c r="J39" s="34">
        <v>0</v>
      </c>
      <c r="K39" s="34">
        <v>0</v>
      </c>
      <c r="L39" s="34">
        <v>0</v>
      </c>
      <c r="M39" s="84"/>
      <c r="N39" s="22"/>
    </row>
    <row r="40" spans="1:14" ht="24">
      <c r="A40" s="35"/>
      <c r="B40" s="35"/>
      <c r="C40" s="35">
        <v>75421</v>
      </c>
      <c r="D40" s="28" t="s">
        <v>86</v>
      </c>
      <c r="E40" s="36">
        <v>0</v>
      </c>
      <c r="F40" s="53">
        <v>3000</v>
      </c>
      <c r="G40" s="53"/>
      <c r="H40" s="54">
        <f t="shared" si="0"/>
        <v>3000</v>
      </c>
      <c r="I40" s="34"/>
      <c r="J40" s="34"/>
      <c r="K40" s="34"/>
      <c r="L40" s="34"/>
      <c r="M40" s="84"/>
      <c r="N40" s="22"/>
    </row>
    <row r="41" spans="1:14" ht="108">
      <c r="A41" s="29">
        <v>8</v>
      </c>
      <c r="B41" s="29">
        <v>756</v>
      </c>
      <c r="C41" s="29"/>
      <c r="D41" s="32" t="s">
        <v>8</v>
      </c>
      <c r="E41" s="33">
        <f>SUM(E42:E42)</f>
        <v>60544</v>
      </c>
      <c r="F41" s="33">
        <f>SUM(F42:F42)</f>
        <v>68000</v>
      </c>
      <c r="G41" s="33">
        <f>SUM(G42:G42)</f>
        <v>40156</v>
      </c>
      <c r="H41" s="54">
        <f t="shared" si="0"/>
        <v>27844</v>
      </c>
      <c r="I41" s="34">
        <f>SUM(I42:I42)</f>
        <v>0</v>
      </c>
      <c r="J41" s="34">
        <f>SUM(J42:J42)</f>
        <v>0</v>
      </c>
      <c r="K41" s="34">
        <f>SUM(K42:K42)</f>
        <v>0</v>
      </c>
      <c r="L41" s="34">
        <f>SUM(L42:L42)</f>
        <v>0</v>
      </c>
      <c r="M41" s="17"/>
      <c r="N41" s="22"/>
    </row>
    <row r="42" spans="1:14" ht="60">
      <c r="A42" s="35"/>
      <c r="B42" s="35"/>
      <c r="C42" s="35">
        <v>75647</v>
      </c>
      <c r="D42" s="28" t="s">
        <v>69</v>
      </c>
      <c r="E42" s="36">
        <v>60544</v>
      </c>
      <c r="F42" s="53">
        <v>68000</v>
      </c>
      <c r="G42" s="53">
        <v>40156</v>
      </c>
      <c r="H42" s="54">
        <f t="shared" si="0"/>
        <v>27844</v>
      </c>
      <c r="I42" s="34">
        <v>0</v>
      </c>
      <c r="J42" s="34">
        <v>0</v>
      </c>
      <c r="K42" s="34">
        <v>0</v>
      </c>
      <c r="L42" s="34">
        <v>0</v>
      </c>
      <c r="M42" s="15"/>
      <c r="N42" s="22"/>
    </row>
    <row r="43" spans="1:14" ht="24">
      <c r="A43" s="29">
        <v>9</v>
      </c>
      <c r="B43" s="29">
        <v>757</v>
      </c>
      <c r="C43" s="29"/>
      <c r="D43" s="32" t="s">
        <v>38</v>
      </c>
      <c r="E43" s="33">
        <f>SUM(E44:E44)</f>
        <v>190000</v>
      </c>
      <c r="F43" s="54">
        <f aca="true" t="shared" si="4" ref="F43:L43">SUM(F44:F44)</f>
        <v>205800</v>
      </c>
      <c r="G43" s="54">
        <f t="shared" si="4"/>
        <v>0</v>
      </c>
      <c r="H43" s="54">
        <f t="shared" si="0"/>
        <v>0</v>
      </c>
      <c r="I43" s="34">
        <f t="shared" si="4"/>
        <v>0</v>
      </c>
      <c r="J43" s="34">
        <f t="shared" si="4"/>
        <v>0</v>
      </c>
      <c r="K43" s="54">
        <f t="shared" si="4"/>
        <v>205800</v>
      </c>
      <c r="L43" s="34">
        <f t="shared" si="4"/>
        <v>0</v>
      </c>
      <c r="M43" s="17"/>
      <c r="N43" s="17"/>
    </row>
    <row r="44" spans="1:14" ht="72">
      <c r="A44" s="35"/>
      <c r="B44" s="35"/>
      <c r="C44" s="35">
        <v>75702</v>
      </c>
      <c r="D44" s="28" t="s">
        <v>39</v>
      </c>
      <c r="E44" s="36">
        <v>190000</v>
      </c>
      <c r="F44" s="53">
        <v>205800</v>
      </c>
      <c r="G44" s="54">
        <v>0</v>
      </c>
      <c r="H44" s="54">
        <f t="shared" si="0"/>
        <v>0</v>
      </c>
      <c r="I44" s="34">
        <v>0</v>
      </c>
      <c r="J44" s="34">
        <v>0</v>
      </c>
      <c r="K44" s="53">
        <v>205800</v>
      </c>
      <c r="L44" s="37">
        <v>0</v>
      </c>
      <c r="M44" s="15"/>
      <c r="N44" s="15"/>
    </row>
    <row r="45" spans="1:14" ht="14.25">
      <c r="A45" s="29">
        <v>10</v>
      </c>
      <c r="B45" s="29">
        <v>758</v>
      </c>
      <c r="C45" s="29"/>
      <c r="D45" s="32" t="s">
        <v>9</v>
      </c>
      <c r="E45" s="33">
        <f>SUM(E46:E46)</f>
        <v>33400</v>
      </c>
      <c r="F45" s="54">
        <f aca="true" t="shared" si="5" ref="F45:L45">SUM(F46:F46)</f>
        <v>210000</v>
      </c>
      <c r="G45" s="54">
        <v>0</v>
      </c>
      <c r="H45" s="54">
        <f t="shared" si="0"/>
        <v>210000</v>
      </c>
      <c r="I45" s="34">
        <f t="shared" si="5"/>
        <v>0</v>
      </c>
      <c r="J45" s="34">
        <f t="shared" si="5"/>
        <v>0</v>
      </c>
      <c r="K45" s="34">
        <f t="shared" si="5"/>
        <v>0</v>
      </c>
      <c r="L45" s="34">
        <f t="shared" si="5"/>
        <v>0</v>
      </c>
      <c r="M45" s="17"/>
      <c r="N45" s="17"/>
    </row>
    <row r="46" spans="1:14" ht="24">
      <c r="A46" s="35"/>
      <c r="B46" s="35"/>
      <c r="C46" s="35">
        <v>75818</v>
      </c>
      <c r="D46" s="28" t="s">
        <v>40</v>
      </c>
      <c r="E46" s="36">
        <v>33400</v>
      </c>
      <c r="F46" s="53">
        <v>210000</v>
      </c>
      <c r="G46" s="53">
        <v>0</v>
      </c>
      <c r="H46" s="54">
        <f t="shared" si="0"/>
        <v>210000</v>
      </c>
      <c r="I46" s="34">
        <v>0</v>
      </c>
      <c r="J46" s="34">
        <v>0</v>
      </c>
      <c r="K46" s="34">
        <v>0</v>
      </c>
      <c r="L46" s="34">
        <v>0</v>
      </c>
      <c r="M46" s="15"/>
      <c r="N46" s="15"/>
    </row>
    <row r="47" spans="1:14" s="47" customFormat="1" ht="24">
      <c r="A47" s="48">
        <v>11</v>
      </c>
      <c r="B47" s="48">
        <v>801</v>
      </c>
      <c r="C47" s="48"/>
      <c r="D47" s="71" t="s">
        <v>10</v>
      </c>
      <c r="E47" s="50">
        <f>SUM(E48:E55)</f>
        <v>8682600.96</v>
      </c>
      <c r="F47" s="50">
        <f>SUM(F48:F55)</f>
        <v>9684199</v>
      </c>
      <c r="G47" s="50">
        <f>SUM(G48:G55)</f>
        <v>6883895</v>
      </c>
      <c r="H47" s="54">
        <f t="shared" si="0"/>
        <v>2374200</v>
      </c>
      <c r="I47" s="50">
        <f>SUM(I48:I55)</f>
        <v>99604</v>
      </c>
      <c r="J47" s="50">
        <f>J48+J49+J50+J51+J52+J53+J55</f>
        <v>0</v>
      </c>
      <c r="K47" s="50">
        <f>K48+K49+K50+K51+K52+K53+K55</f>
        <v>0</v>
      </c>
      <c r="L47" s="56">
        <f>L48+L49+L50+L51+L52+L53+L54+L55</f>
        <v>326500</v>
      </c>
      <c r="M47" s="85"/>
      <c r="N47" s="49"/>
    </row>
    <row r="48" spans="1:14" ht="12.75">
      <c r="A48" s="35"/>
      <c r="B48" s="35"/>
      <c r="C48" s="35">
        <v>80101</v>
      </c>
      <c r="D48" s="28" t="s">
        <v>41</v>
      </c>
      <c r="E48" s="36">
        <v>4874158.26</v>
      </c>
      <c r="F48" s="53">
        <v>4840892</v>
      </c>
      <c r="G48" s="53">
        <v>3704460</v>
      </c>
      <c r="H48" s="54">
        <f t="shared" si="0"/>
        <v>1006432</v>
      </c>
      <c r="I48" s="53">
        <v>0</v>
      </c>
      <c r="J48" s="34">
        <v>0</v>
      </c>
      <c r="K48" s="34">
        <v>0</v>
      </c>
      <c r="L48" s="53">
        <v>130000</v>
      </c>
      <c r="M48" s="16"/>
      <c r="N48" s="16"/>
    </row>
    <row r="49" spans="1:14" ht="48">
      <c r="A49" s="35"/>
      <c r="B49" s="35"/>
      <c r="C49" s="35">
        <v>80103</v>
      </c>
      <c r="D49" s="28" t="s">
        <v>79</v>
      </c>
      <c r="E49" s="36">
        <v>204002.7</v>
      </c>
      <c r="F49" s="53">
        <v>167932</v>
      </c>
      <c r="G49" s="53">
        <v>144765</v>
      </c>
      <c r="H49" s="54">
        <f t="shared" si="0"/>
        <v>23167</v>
      </c>
      <c r="I49" s="53"/>
      <c r="J49" s="34"/>
      <c r="K49" s="34"/>
      <c r="L49" s="37"/>
      <c r="M49" s="16"/>
      <c r="N49" s="16"/>
    </row>
    <row r="50" spans="1:14" ht="12.75" customHeight="1">
      <c r="A50" s="35"/>
      <c r="B50" s="35"/>
      <c r="C50" s="35">
        <v>80104</v>
      </c>
      <c r="D50" s="28" t="s">
        <v>42</v>
      </c>
      <c r="E50" s="36">
        <v>1465837</v>
      </c>
      <c r="F50" s="53">
        <v>1641512</v>
      </c>
      <c r="G50" s="53">
        <v>1108759</v>
      </c>
      <c r="H50" s="54">
        <f t="shared" si="0"/>
        <v>362753</v>
      </c>
      <c r="I50" s="53">
        <v>90000</v>
      </c>
      <c r="J50" s="34">
        <v>0</v>
      </c>
      <c r="K50" s="34">
        <v>0</v>
      </c>
      <c r="L50" s="37">
        <v>80000</v>
      </c>
      <c r="M50" s="19"/>
      <c r="N50" s="19"/>
    </row>
    <row r="51" spans="1:14" ht="12.75" customHeight="1">
      <c r="A51" s="35"/>
      <c r="B51" s="35"/>
      <c r="C51" s="35">
        <v>80110</v>
      </c>
      <c r="D51" s="28" t="s">
        <v>43</v>
      </c>
      <c r="E51" s="36">
        <v>1792545</v>
      </c>
      <c r="F51" s="53">
        <v>1884054</v>
      </c>
      <c r="G51" s="53">
        <v>1601027</v>
      </c>
      <c r="H51" s="54">
        <f t="shared" si="0"/>
        <v>283027</v>
      </c>
      <c r="I51" s="53">
        <v>0</v>
      </c>
      <c r="J51" s="34">
        <v>0</v>
      </c>
      <c r="K51" s="34">
        <v>0</v>
      </c>
      <c r="L51" s="37">
        <v>0</v>
      </c>
      <c r="M51" s="19"/>
      <c r="N51" s="19"/>
    </row>
    <row r="52" spans="1:14" s="5" customFormat="1" ht="12.75" customHeight="1">
      <c r="A52" s="35"/>
      <c r="B52" s="35"/>
      <c r="C52" s="35">
        <v>80113</v>
      </c>
      <c r="D52" s="28" t="s">
        <v>44</v>
      </c>
      <c r="E52" s="36">
        <v>227600</v>
      </c>
      <c r="F52" s="53">
        <v>386000</v>
      </c>
      <c r="G52" s="53">
        <v>2400</v>
      </c>
      <c r="H52" s="54">
        <f t="shared" si="0"/>
        <v>273600</v>
      </c>
      <c r="I52" s="53">
        <v>0</v>
      </c>
      <c r="J52" s="34">
        <v>0</v>
      </c>
      <c r="K52" s="34">
        <v>0</v>
      </c>
      <c r="L52" s="36">
        <v>110000</v>
      </c>
      <c r="M52" s="19"/>
      <c r="N52" s="19"/>
    </row>
    <row r="53" spans="1:14" s="5" customFormat="1" ht="36">
      <c r="A53" s="35"/>
      <c r="B53" s="35"/>
      <c r="C53" s="35">
        <v>80146</v>
      </c>
      <c r="D53" s="28" t="s">
        <v>70</v>
      </c>
      <c r="E53" s="36">
        <v>46578</v>
      </c>
      <c r="F53" s="53">
        <v>48020</v>
      </c>
      <c r="G53" s="53">
        <v>0</v>
      </c>
      <c r="H53" s="54">
        <f t="shared" si="0"/>
        <v>38416</v>
      </c>
      <c r="I53" s="53">
        <v>9604</v>
      </c>
      <c r="J53" s="34">
        <v>0</v>
      </c>
      <c r="K53" s="34">
        <v>0</v>
      </c>
      <c r="L53" s="37">
        <v>0</v>
      </c>
      <c r="M53" s="19"/>
      <c r="N53" s="19"/>
    </row>
    <row r="54" spans="1:14" s="5" customFormat="1" ht="12.75">
      <c r="A54" s="35"/>
      <c r="B54" s="35"/>
      <c r="C54" s="35">
        <v>80148</v>
      </c>
      <c r="D54" s="28" t="s">
        <v>85</v>
      </c>
      <c r="E54" s="36">
        <v>0</v>
      </c>
      <c r="F54" s="53">
        <v>618159</v>
      </c>
      <c r="G54" s="53">
        <v>321684</v>
      </c>
      <c r="H54" s="54">
        <f t="shared" si="0"/>
        <v>289975</v>
      </c>
      <c r="I54" s="53"/>
      <c r="J54" s="34">
        <v>0</v>
      </c>
      <c r="K54" s="34">
        <v>0</v>
      </c>
      <c r="L54" s="36">
        <v>6500</v>
      </c>
      <c r="M54" s="19"/>
      <c r="N54" s="19"/>
    </row>
    <row r="55" spans="1:14" ht="24">
      <c r="A55" s="35"/>
      <c r="B55" s="35"/>
      <c r="C55" s="35">
        <v>80195</v>
      </c>
      <c r="D55" s="28" t="s">
        <v>27</v>
      </c>
      <c r="E55" s="36">
        <v>71880</v>
      </c>
      <c r="F55" s="53">
        <v>97630</v>
      </c>
      <c r="G55" s="55">
        <v>800</v>
      </c>
      <c r="H55" s="54">
        <f t="shared" si="0"/>
        <v>96830</v>
      </c>
      <c r="I55" s="53">
        <v>0</v>
      </c>
      <c r="J55" s="34">
        <v>0</v>
      </c>
      <c r="K55" s="34">
        <v>0</v>
      </c>
      <c r="L55" s="37">
        <v>0</v>
      </c>
      <c r="M55" s="19"/>
      <c r="N55" s="19"/>
    </row>
    <row r="56" spans="1:14" ht="12.75">
      <c r="A56" s="29">
        <v>12</v>
      </c>
      <c r="B56" s="29">
        <v>851</v>
      </c>
      <c r="C56" s="29"/>
      <c r="D56" s="32" t="s">
        <v>45</v>
      </c>
      <c r="E56" s="33">
        <f>SUM(E57:E60)</f>
        <v>167855.78</v>
      </c>
      <c r="F56" s="33">
        <f>SUM(F57:F60)</f>
        <v>137025</v>
      </c>
      <c r="G56" s="33">
        <f>SUM(G57:G60)</f>
        <v>55025</v>
      </c>
      <c r="H56" s="54">
        <f t="shared" si="0"/>
        <v>82000</v>
      </c>
      <c r="I56" s="54">
        <f>I57+I58+I59</f>
        <v>0</v>
      </c>
      <c r="J56" s="34">
        <f>SUM(J58:J58)</f>
        <v>0</v>
      </c>
      <c r="K56" s="34">
        <f>SUM(K58:K58)</f>
        <v>0</v>
      </c>
      <c r="L56" s="57">
        <f>L57+L58+L59</f>
        <v>0</v>
      </c>
      <c r="M56" s="15"/>
      <c r="N56" s="22"/>
    </row>
    <row r="57" spans="1:14" ht="24">
      <c r="A57" s="35"/>
      <c r="B57" s="35"/>
      <c r="C57" s="35">
        <v>85141</v>
      </c>
      <c r="D57" s="28" t="s">
        <v>73</v>
      </c>
      <c r="E57" s="36">
        <v>6200</v>
      </c>
      <c r="F57" s="53">
        <v>0</v>
      </c>
      <c r="G57" s="53">
        <v>0</v>
      </c>
      <c r="H57" s="54">
        <f t="shared" si="0"/>
        <v>0</v>
      </c>
      <c r="I57" s="53">
        <v>0</v>
      </c>
      <c r="J57" s="34">
        <v>0</v>
      </c>
      <c r="K57" s="34">
        <v>0</v>
      </c>
      <c r="L57" s="58">
        <v>0</v>
      </c>
      <c r="M57" s="15"/>
      <c r="N57" s="22"/>
    </row>
    <row r="58" spans="1:14" ht="24">
      <c r="A58" s="35"/>
      <c r="B58" s="35"/>
      <c r="C58" s="35">
        <v>85153</v>
      </c>
      <c r="D58" s="28" t="s">
        <v>66</v>
      </c>
      <c r="E58" s="36">
        <v>10000</v>
      </c>
      <c r="F58" s="53">
        <v>10000</v>
      </c>
      <c r="G58" s="53">
        <v>0</v>
      </c>
      <c r="H58" s="54">
        <f t="shared" si="0"/>
        <v>10000</v>
      </c>
      <c r="I58" s="37">
        <v>0</v>
      </c>
      <c r="J58" s="34">
        <v>0</v>
      </c>
      <c r="K58" s="34">
        <v>0</v>
      </c>
      <c r="L58" s="37">
        <v>0</v>
      </c>
      <c r="M58" s="19"/>
      <c r="N58" s="22"/>
    </row>
    <row r="59" spans="1:14" ht="24">
      <c r="A59" s="35"/>
      <c r="B59" s="35"/>
      <c r="C59" s="35">
        <v>85154</v>
      </c>
      <c r="D59" s="28" t="s">
        <v>46</v>
      </c>
      <c r="E59" s="36">
        <v>139426.78</v>
      </c>
      <c r="F59" s="53">
        <v>127025</v>
      </c>
      <c r="G59" s="53">
        <v>55025</v>
      </c>
      <c r="H59" s="54">
        <f t="shared" si="0"/>
        <v>72000</v>
      </c>
      <c r="I59" s="37">
        <v>0</v>
      </c>
      <c r="J59" s="34">
        <v>0</v>
      </c>
      <c r="K59" s="34">
        <v>0</v>
      </c>
      <c r="L59" s="37">
        <v>0</v>
      </c>
      <c r="M59" s="19"/>
      <c r="N59" s="22"/>
    </row>
    <row r="60" spans="1:14" ht="24">
      <c r="A60" s="35"/>
      <c r="B60" s="35"/>
      <c r="C60" s="35">
        <v>85195</v>
      </c>
      <c r="D60" s="28" t="s">
        <v>27</v>
      </c>
      <c r="E60" s="36">
        <v>12229</v>
      </c>
      <c r="F60" s="53">
        <v>0</v>
      </c>
      <c r="G60" s="53">
        <v>0</v>
      </c>
      <c r="H60" s="54">
        <f t="shared" si="0"/>
        <v>0</v>
      </c>
      <c r="I60" s="37">
        <v>0</v>
      </c>
      <c r="J60" s="34">
        <v>0</v>
      </c>
      <c r="K60" s="34">
        <v>0</v>
      </c>
      <c r="L60" s="37">
        <v>0</v>
      </c>
      <c r="M60" s="19"/>
      <c r="N60" s="22"/>
    </row>
    <row r="61" spans="1:14" ht="14.25" customHeight="1">
      <c r="A61" s="29">
        <v>13</v>
      </c>
      <c r="B61" s="29">
        <v>852</v>
      </c>
      <c r="C61" s="35"/>
      <c r="D61" s="32" t="s">
        <v>11</v>
      </c>
      <c r="E61" s="33">
        <f>SUM(E62:E69)</f>
        <v>3250999</v>
      </c>
      <c r="F61" s="54">
        <f>SUM(F62:F69)</f>
        <v>3164804</v>
      </c>
      <c r="G61" s="54">
        <f>SUM(G62:G69)</f>
        <v>495904</v>
      </c>
      <c r="H61" s="54">
        <f t="shared" si="0"/>
        <v>2660400</v>
      </c>
      <c r="I61" s="54">
        <f>SUM(I62:I69)</f>
        <v>8500</v>
      </c>
      <c r="J61" s="34">
        <f>SUM(J62:J69)</f>
        <v>0</v>
      </c>
      <c r="K61" s="34">
        <f>SUM(K62:K69)</f>
        <v>0</v>
      </c>
      <c r="L61" s="34">
        <f>SUM(L62:L69)</f>
        <v>0</v>
      </c>
      <c r="M61" s="17"/>
      <c r="N61" s="21"/>
    </row>
    <row r="62" spans="1:14" ht="12.75" customHeight="1">
      <c r="A62" s="35"/>
      <c r="B62" s="35"/>
      <c r="C62" s="35">
        <v>85202</v>
      </c>
      <c r="D62" s="28" t="s">
        <v>47</v>
      </c>
      <c r="E62" s="36">
        <v>110000</v>
      </c>
      <c r="F62" s="53">
        <v>115000</v>
      </c>
      <c r="G62" s="53">
        <v>0</v>
      </c>
      <c r="H62" s="54">
        <f t="shared" si="0"/>
        <v>115000</v>
      </c>
      <c r="I62" s="54">
        <v>0</v>
      </c>
      <c r="J62" s="34">
        <v>0</v>
      </c>
      <c r="K62" s="34">
        <v>0</v>
      </c>
      <c r="L62" s="34">
        <v>0</v>
      </c>
      <c r="M62" s="19"/>
      <c r="N62" s="21"/>
    </row>
    <row r="63" spans="1:14" ht="108">
      <c r="A63" s="35"/>
      <c r="B63" s="35"/>
      <c r="C63" s="35">
        <v>85212</v>
      </c>
      <c r="D63" s="28" t="s">
        <v>72</v>
      </c>
      <c r="E63" s="36">
        <v>2307600</v>
      </c>
      <c r="F63" s="53">
        <v>2218239</v>
      </c>
      <c r="G63" s="53">
        <v>64650</v>
      </c>
      <c r="H63" s="54">
        <f t="shared" si="0"/>
        <v>2145589</v>
      </c>
      <c r="I63" s="53">
        <v>8000</v>
      </c>
      <c r="J63" s="34">
        <v>0</v>
      </c>
      <c r="K63" s="34">
        <v>0</v>
      </c>
      <c r="L63" s="88">
        <v>0</v>
      </c>
      <c r="M63" s="15"/>
      <c r="N63" s="21"/>
    </row>
    <row r="64" spans="1:13" ht="120">
      <c r="A64" s="35"/>
      <c r="B64" s="35"/>
      <c r="C64" s="35">
        <v>85213</v>
      </c>
      <c r="D64" s="28" t="s">
        <v>63</v>
      </c>
      <c r="E64" s="36">
        <v>4697</v>
      </c>
      <c r="F64" s="53">
        <v>4569</v>
      </c>
      <c r="G64" s="53">
        <v>4569</v>
      </c>
      <c r="H64" s="54">
        <f t="shared" si="0"/>
        <v>0</v>
      </c>
      <c r="I64" s="34">
        <v>0</v>
      </c>
      <c r="J64" s="34">
        <v>0</v>
      </c>
      <c r="K64" s="34">
        <v>0</v>
      </c>
      <c r="L64" s="34">
        <v>0</v>
      </c>
      <c r="M64" s="19"/>
    </row>
    <row r="65" spans="1:13" s="5" customFormat="1" ht="49.5" customHeight="1">
      <c r="A65" s="35"/>
      <c r="B65" s="35"/>
      <c r="C65" s="35">
        <v>85214</v>
      </c>
      <c r="D65" s="28" t="s">
        <v>75</v>
      </c>
      <c r="E65" s="36">
        <v>219947</v>
      </c>
      <c r="F65" s="53">
        <v>235259</v>
      </c>
      <c r="G65" s="53">
        <v>2000</v>
      </c>
      <c r="H65" s="54">
        <f t="shared" si="0"/>
        <v>232759</v>
      </c>
      <c r="I65" s="86">
        <v>500</v>
      </c>
      <c r="J65" s="37">
        <v>0</v>
      </c>
      <c r="K65" s="37">
        <v>0</v>
      </c>
      <c r="L65" s="53">
        <v>0</v>
      </c>
      <c r="M65" s="19"/>
    </row>
    <row r="66" spans="1:13" ht="24">
      <c r="A66" s="35"/>
      <c r="B66" s="35"/>
      <c r="C66" s="35">
        <v>85215</v>
      </c>
      <c r="D66" s="28" t="s">
        <v>48</v>
      </c>
      <c r="E66" s="36">
        <v>70000</v>
      </c>
      <c r="F66" s="53">
        <v>70000</v>
      </c>
      <c r="G66" s="53">
        <v>0</v>
      </c>
      <c r="H66" s="54">
        <f t="shared" si="0"/>
        <v>70000</v>
      </c>
      <c r="I66" s="37">
        <v>0</v>
      </c>
      <c r="J66" s="37">
        <v>0</v>
      </c>
      <c r="K66" s="37">
        <v>0</v>
      </c>
      <c r="L66" s="53">
        <v>0</v>
      </c>
      <c r="M66" s="19"/>
    </row>
    <row r="67" spans="1:13" ht="24">
      <c r="A67" s="35"/>
      <c r="B67" s="35"/>
      <c r="C67" s="35">
        <v>85219</v>
      </c>
      <c r="D67" s="28" t="s">
        <v>20</v>
      </c>
      <c r="E67" s="36">
        <v>431730</v>
      </c>
      <c r="F67" s="53">
        <v>470985</v>
      </c>
      <c r="G67" s="53">
        <v>414685</v>
      </c>
      <c r="H67" s="54">
        <f t="shared" si="0"/>
        <v>56300</v>
      </c>
      <c r="I67" s="37">
        <v>0</v>
      </c>
      <c r="J67" s="37">
        <v>0</v>
      </c>
      <c r="K67" s="37">
        <v>0</v>
      </c>
      <c r="L67" s="53">
        <v>0</v>
      </c>
      <c r="M67" s="19"/>
    </row>
    <row r="68" spans="1:13" ht="36">
      <c r="A68" s="35"/>
      <c r="B68" s="35"/>
      <c r="C68" s="35">
        <v>85228</v>
      </c>
      <c r="D68" s="28" t="s">
        <v>49</v>
      </c>
      <c r="E68" s="36">
        <v>16500</v>
      </c>
      <c r="F68" s="53">
        <v>10000</v>
      </c>
      <c r="G68" s="53">
        <v>10000</v>
      </c>
      <c r="H68" s="54">
        <f t="shared" si="0"/>
        <v>0</v>
      </c>
      <c r="I68" s="37">
        <v>0</v>
      </c>
      <c r="J68" s="37">
        <v>0</v>
      </c>
      <c r="K68" s="37">
        <v>0</v>
      </c>
      <c r="L68" s="53">
        <v>0</v>
      </c>
      <c r="M68" s="23"/>
    </row>
    <row r="69" spans="1:13" s="7" customFormat="1" ht="24" customHeight="1">
      <c r="A69" s="66"/>
      <c r="B69" s="66"/>
      <c r="C69" s="66">
        <v>85295</v>
      </c>
      <c r="D69" s="67" t="s">
        <v>27</v>
      </c>
      <c r="E69" s="68">
        <v>90525</v>
      </c>
      <c r="F69" s="55">
        <v>40752</v>
      </c>
      <c r="G69" s="91">
        <v>0</v>
      </c>
      <c r="H69" s="54">
        <f t="shared" si="0"/>
        <v>40752</v>
      </c>
      <c r="I69" s="69">
        <v>0</v>
      </c>
      <c r="J69" s="69">
        <v>0</v>
      </c>
      <c r="K69" s="37">
        <v>0</v>
      </c>
      <c r="L69" s="53">
        <v>0</v>
      </c>
      <c r="M69" s="19"/>
    </row>
    <row r="70" spans="1:13" ht="12" customHeight="1" hidden="1">
      <c r="A70" s="61"/>
      <c r="B70" s="61"/>
      <c r="C70" s="61"/>
      <c r="D70" s="62"/>
      <c r="E70" s="63"/>
      <c r="F70" s="64"/>
      <c r="G70" s="65"/>
      <c r="H70" s="54">
        <f t="shared" si="0"/>
        <v>0</v>
      </c>
      <c r="I70" s="69">
        <v>0</v>
      </c>
      <c r="J70" s="69">
        <v>0</v>
      </c>
      <c r="K70" s="37">
        <v>0</v>
      </c>
      <c r="L70" s="64"/>
      <c r="M70" s="19"/>
    </row>
    <row r="71" spans="1:13" ht="12" customHeight="1" hidden="1">
      <c r="A71" s="61"/>
      <c r="B71" s="61"/>
      <c r="C71" s="61"/>
      <c r="D71" s="62"/>
      <c r="E71" s="63"/>
      <c r="F71" s="64"/>
      <c r="G71" s="65"/>
      <c r="H71" s="54">
        <f t="shared" si="0"/>
        <v>0</v>
      </c>
      <c r="I71" s="69">
        <v>0</v>
      </c>
      <c r="J71" s="69">
        <v>0</v>
      </c>
      <c r="K71" s="37">
        <v>0</v>
      </c>
      <c r="L71" s="64"/>
      <c r="M71" s="19"/>
    </row>
    <row r="72" spans="1:13" ht="7.5" customHeight="1" hidden="1">
      <c r="A72" s="61"/>
      <c r="B72" s="61"/>
      <c r="C72" s="61"/>
      <c r="D72" s="62"/>
      <c r="E72" s="63"/>
      <c r="F72" s="64"/>
      <c r="G72" s="65"/>
      <c r="H72" s="54">
        <f t="shared" si="0"/>
        <v>0</v>
      </c>
      <c r="I72" s="69">
        <v>0</v>
      </c>
      <c r="J72" s="69">
        <v>0</v>
      </c>
      <c r="K72" s="37">
        <v>0</v>
      </c>
      <c r="L72" s="64"/>
      <c r="M72" s="19"/>
    </row>
    <row r="73" spans="1:13" s="47" customFormat="1" ht="23.25" customHeight="1" hidden="1">
      <c r="A73" s="45">
        <v>1</v>
      </c>
      <c r="B73" s="45">
        <v>2</v>
      </c>
      <c r="C73" s="45">
        <v>3</v>
      </c>
      <c r="D73" s="45">
        <v>4</v>
      </c>
      <c r="E73" s="45">
        <v>5</v>
      </c>
      <c r="F73" s="45">
        <v>6</v>
      </c>
      <c r="G73" s="45">
        <v>7</v>
      </c>
      <c r="H73" s="54">
        <f t="shared" si="0"/>
        <v>-13</v>
      </c>
      <c r="I73" s="69">
        <v>0</v>
      </c>
      <c r="J73" s="69">
        <v>0</v>
      </c>
      <c r="K73" s="37">
        <v>0</v>
      </c>
      <c r="L73" s="45">
        <v>12</v>
      </c>
      <c r="M73" s="46"/>
    </row>
    <row r="74" spans="1:13" s="73" customFormat="1" ht="0" customHeight="1" hidden="1">
      <c r="A74" s="70">
        <v>14</v>
      </c>
      <c r="B74" s="70">
        <v>853</v>
      </c>
      <c r="C74" s="70"/>
      <c r="D74" s="71" t="s">
        <v>77</v>
      </c>
      <c r="E74" s="75">
        <f>E77</f>
        <v>13500</v>
      </c>
      <c r="F74" s="75">
        <f>F77</f>
        <v>10000</v>
      </c>
      <c r="G74" s="76"/>
      <c r="H74" s="54">
        <f t="shared" si="0"/>
        <v>10000</v>
      </c>
      <c r="I74" s="69">
        <v>0</v>
      </c>
      <c r="J74" s="69">
        <v>0</v>
      </c>
      <c r="K74" s="37">
        <v>0</v>
      </c>
      <c r="L74" s="70"/>
      <c r="M74" s="72"/>
    </row>
    <row r="75" spans="1:13" s="73" customFormat="1" ht="12" customHeight="1" hidden="1">
      <c r="A75" s="45">
        <v>1</v>
      </c>
      <c r="B75" s="45">
        <v>2</v>
      </c>
      <c r="C75" s="45">
        <v>3</v>
      </c>
      <c r="D75" s="78">
        <v>4</v>
      </c>
      <c r="E75" s="77">
        <v>5</v>
      </c>
      <c r="F75" s="77">
        <v>6</v>
      </c>
      <c r="G75" s="45">
        <v>7</v>
      </c>
      <c r="H75" s="54">
        <f t="shared" si="0"/>
        <v>-13</v>
      </c>
      <c r="I75" s="69">
        <v>0</v>
      </c>
      <c r="J75" s="69">
        <v>0</v>
      </c>
      <c r="K75" s="37">
        <v>0</v>
      </c>
      <c r="L75" s="45">
        <v>12</v>
      </c>
      <c r="M75" s="72"/>
    </row>
    <row r="76" spans="1:13" s="73" customFormat="1" ht="36" customHeight="1">
      <c r="A76" s="70">
        <v>14</v>
      </c>
      <c r="B76" s="70">
        <v>853</v>
      </c>
      <c r="C76" s="70"/>
      <c r="D76" s="71" t="s">
        <v>78</v>
      </c>
      <c r="E76" s="75">
        <f>E77</f>
        <v>13500</v>
      </c>
      <c r="F76" s="75">
        <f>F77</f>
        <v>10000</v>
      </c>
      <c r="G76" s="87">
        <v>0</v>
      </c>
      <c r="H76" s="56">
        <f>F76-G76-I76-J76-K76-L76</f>
        <v>10000</v>
      </c>
      <c r="I76" s="69">
        <v>0</v>
      </c>
      <c r="J76" s="69">
        <v>0</v>
      </c>
      <c r="K76" s="37">
        <v>0</v>
      </c>
      <c r="L76" s="87">
        <v>0</v>
      </c>
      <c r="M76" s="72"/>
    </row>
    <row r="77" spans="1:13" s="73" customFormat="1" ht="24">
      <c r="A77" s="79"/>
      <c r="B77" s="79"/>
      <c r="C77" s="79">
        <v>85395</v>
      </c>
      <c r="D77" s="80" t="s">
        <v>27</v>
      </c>
      <c r="E77" s="74">
        <v>13500</v>
      </c>
      <c r="F77" s="74">
        <v>10000</v>
      </c>
      <c r="G77" s="89">
        <v>0</v>
      </c>
      <c r="H77" s="53">
        <f>F77-G77-I77-J77-K77-L77</f>
        <v>10000</v>
      </c>
      <c r="I77" s="69">
        <v>0</v>
      </c>
      <c r="J77" s="69">
        <v>0</v>
      </c>
      <c r="K77" s="37">
        <v>0</v>
      </c>
      <c r="L77" s="70"/>
      <c r="M77" s="72"/>
    </row>
    <row r="78" spans="1:13" ht="24" hidden="1">
      <c r="A78" s="29">
        <v>15</v>
      </c>
      <c r="B78" s="29">
        <v>854</v>
      </c>
      <c r="C78" s="35"/>
      <c r="D78" s="32" t="s">
        <v>50</v>
      </c>
      <c r="E78" s="33">
        <f>SUM(E80:E81)</f>
        <v>857069</v>
      </c>
      <c r="F78" s="54">
        <f>F80+F81</f>
        <v>224926</v>
      </c>
      <c r="G78" s="54">
        <f>G80+G81</f>
        <v>177683</v>
      </c>
      <c r="H78" s="54">
        <f aca="true" t="shared" si="6" ref="H78:H91">F78-G78-I78-J78-K78-L78</f>
        <v>47243</v>
      </c>
      <c r="I78" s="69">
        <v>0</v>
      </c>
      <c r="J78" s="69">
        <v>0</v>
      </c>
      <c r="K78" s="37">
        <v>0</v>
      </c>
      <c r="L78" s="54">
        <f>SUM(L81:L81)</f>
        <v>0</v>
      </c>
      <c r="M78" s="21"/>
    </row>
    <row r="79" spans="1:13" ht="24">
      <c r="A79" s="29">
        <v>15</v>
      </c>
      <c r="B79" s="29">
        <v>854</v>
      </c>
      <c r="C79" s="35"/>
      <c r="D79" s="32" t="s">
        <v>50</v>
      </c>
      <c r="E79" s="33">
        <f>E80+E81</f>
        <v>857069</v>
      </c>
      <c r="F79" s="54">
        <f>F80+F81</f>
        <v>224926</v>
      </c>
      <c r="G79" s="54">
        <f>G80+G81</f>
        <v>177683</v>
      </c>
      <c r="H79" s="54">
        <f t="shared" si="6"/>
        <v>47243</v>
      </c>
      <c r="I79" s="69">
        <v>0</v>
      </c>
      <c r="J79" s="69">
        <v>0</v>
      </c>
      <c r="K79" s="37">
        <v>0</v>
      </c>
      <c r="L79" s="54"/>
      <c r="M79" s="21"/>
    </row>
    <row r="80" spans="1:12" ht="12.75">
      <c r="A80" s="35"/>
      <c r="B80" s="35"/>
      <c r="C80" s="35">
        <v>85401</v>
      </c>
      <c r="D80" s="28" t="s">
        <v>51</v>
      </c>
      <c r="E80" s="36">
        <v>760975</v>
      </c>
      <c r="F80" s="53">
        <v>204926</v>
      </c>
      <c r="G80" s="53">
        <v>177683</v>
      </c>
      <c r="H80" s="53">
        <f t="shared" si="6"/>
        <v>27243</v>
      </c>
      <c r="I80" s="69">
        <v>0</v>
      </c>
      <c r="J80" s="69">
        <v>0</v>
      </c>
      <c r="K80" s="37">
        <v>0</v>
      </c>
      <c r="L80" s="54">
        <v>0</v>
      </c>
    </row>
    <row r="81" spans="1:12" ht="24">
      <c r="A81" s="35"/>
      <c r="B81" s="35"/>
      <c r="C81" s="35">
        <v>85415</v>
      </c>
      <c r="D81" s="28" t="s">
        <v>64</v>
      </c>
      <c r="E81" s="36">
        <v>96094</v>
      </c>
      <c r="F81" s="53">
        <v>20000</v>
      </c>
      <c r="G81" s="53">
        <v>0</v>
      </c>
      <c r="H81" s="53">
        <f t="shared" si="6"/>
        <v>20000</v>
      </c>
      <c r="I81" s="34">
        <v>0</v>
      </c>
      <c r="J81" s="69">
        <v>0</v>
      </c>
      <c r="K81" s="37">
        <v>0</v>
      </c>
      <c r="L81" s="54">
        <v>0</v>
      </c>
    </row>
    <row r="82" spans="1:12" ht="48">
      <c r="A82" s="29">
        <v>16</v>
      </c>
      <c r="B82" s="29">
        <v>900</v>
      </c>
      <c r="C82" s="35"/>
      <c r="D82" s="32" t="s">
        <v>12</v>
      </c>
      <c r="E82" s="33">
        <f aca="true" t="shared" si="7" ref="E82:L82">SUM(E83:E85)</f>
        <v>3420166.67</v>
      </c>
      <c r="F82" s="54">
        <f t="shared" si="7"/>
        <v>728000</v>
      </c>
      <c r="G82" s="54">
        <f t="shared" si="7"/>
        <v>0</v>
      </c>
      <c r="H82" s="54">
        <f t="shared" si="6"/>
        <v>226000</v>
      </c>
      <c r="I82" s="34">
        <f t="shared" si="7"/>
        <v>0</v>
      </c>
      <c r="J82" s="54">
        <f t="shared" si="7"/>
        <v>52000</v>
      </c>
      <c r="K82" s="54">
        <f t="shared" si="7"/>
        <v>0</v>
      </c>
      <c r="L82" s="54">
        <f t="shared" si="7"/>
        <v>450000</v>
      </c>
    </row>
    <row r="83" spans="1:12" ht="36">
      <c r="A83" s="35"/>
      <c r="B83" s="35"/>
      <c r="C83" s="35">
        <v>90001</v>
      </c>
      <c r="D83" s="28" t="s">
        <v>52</v>
      </c>
      <c r="E83" s="36">
        <v>3098166.67</v>
      </c>
      <c r="F83" s="53">
        <v>400000</v>
      </c>
      <c r="G83" s="54">
        <v>0</v>
      </c>
      <c r="H83" s="54">
        <f t="shared" si="6"/>
        <v>0</v>
      </c>
      <c r="I83" s="37">
        <v>0</v>
      </c>
      <c r="J83" s="37">
        <v>0</v>
      </c>
      <c r="K83" s="34">
        <v>0</v>
      </c>
      <c r="L83" s="53">
        <v>400000</v>
      </c>
    </row>
    <row r="84" spans="1:12" ht="24">
      <c r="A84" s="35"/>
      <c r="B84" s="35"/>
      <c r="C84" s="35">
        <v>90015</v>
      </c>
      <c r="D84" s="28" t="s">
        <v>65</v>
      </c>
      <c r="E84" s="36">
        <v>245000</v>
      </c>
      <c r="F84" s="53">
        <v>260000</v>
      </c>
      <c r="G84" s="53">
        <v>0</v>
      </c>
      <c r="H84" s="54">
        <f t="shared" si="6"/>
        <v>210000</v>
      </c>
      <c r="I84" s="37">
        <v>0</v>
      </c>
      <c r="J84" s="37">
        <v>0</v>
      </c>
      <c r="K84" s="34">
        <v>0</v>
      </c>
      <c r="L84" s="53">
        <v>50000</v>
      </c>
    </row>
    <row r="85" spans="1:13" ht="24">
      <c r="A85" s="35"/>
      <c r="B85" s="35"/>
      <c r="C85" s="35">
        <v>90095</v>
      </c>
      <c r="D85" s="28" t="s">
        <v>27</v>
      </c>
      <c r="E85" s="36">
        <v>77000</v>
      </c>
      <c r="F85" s="53">
        <v>68000</v>
      </c>
      <c r="G85" s="53">
        <v>0</v>
      </c>
      <c r="H85" s="54">
        <f t="shared" si="6"/>
        <v>16000</v>
      </c>
      <c r="I85" s="37">
        <v>0</v>
      </c>
      <c r="J85" s="53">
        <v>52000</v>
      </c>
      <c r="K85" s="34">
        <v>0</v>
      </c>
      <c r="L85" s="53">
        <v>0</v>
      </c>
      <c r="M85" s="81"/>
    </row>
    <row r="86" spans="1:13" ht="36">
      <c r="A86" s="29">
        <v>17</v>
      </c>
      <c r="B86" s="29">
        <v>921</v>
      </c>
      <c r="C86" s="35"/>
      <c r="D86" s="32" t="s">
        <v>53</v>
      </c>
      <c r="E86" s="33">
        <f>SUM(E87:E88)</f>
        <v>521000</v>
      </c>
      <c r="F86" s="54">
        <f aca="true" t="shared" si="8" ref="F86:L86">SUM(F87:F88)</f>
        <v>555000</v>
      </c>
      <c r="G86" s="54">
        <v>0</v>
      </c>
      <c r="H86" s="54">
        <f t="shared" si="6"/>
        <v>0</v>
      </c>
      <c r="I86" s="54">
        <f t="shared" si="8"/>
        <v>555000</v>
      </c>
      <c r="J86" s="34">
        <f t="shared" si="8"/>
        <v>0</v>
      </c>
      <c r="K86" s="34">
        <f t="shared" si="8"/>
        <v>0</v>
      </c>
      <c r="L86" s="54">
        <f t="shared" si="8"/>
        <v>0</v>
      </c>
      <c r="M86" s="59"/>
    </row>
    <row r="87" spans="1:13" ht="36">
      <c r="A87" s="35"/>
      <c r="B87" s="35"/>
      <c r="C87" s="35">
        <v>92109</v>
      </c>
      <c r="D87" s="28" t="s">
        <v>54</v>
      </c>
      <c r="E87" s="36">
        <v>356000</v>
      </c>
      <c r="F87" s="53">
        <v>380000</v>
      </c>
      <c r="G87" s="54">
        <v>0</v>
      </c>
      <c r="H87" s="54">
        <f t="shared" si="6"/>
        <v>0</v>
      </c>
      <c r="I87" s="53">
        <v>380000</v>
      </c>
      <c r="J87" s="37">
        <v>0</v>
      </c>
      <c r="K87" s="37">
        <v>0</v>
      </c>
      <c r="L87" s="53">
        <v>0</v>
      </c>
      <c r="M87" s="59"/>
    </row>
    <row r="88" spans="1:12" ht="12.75">
      <c r="A88" s="35"/>
      <c r="B88" s="35"/>
      <c r="C88" s="35">
        <v>92116</v>
      </c>
      <c r="D88" s="28" t="s">
        <v>55</v>
      </c>
      <c r="E88" s="36">
        <v>165000</v>
      </c>
      <c r="F88" s="53">
        <v>175000</v>
      </c>
      <c r="G88" s="54">
        <v>0</v>
      </c>
      <c r="H88" s="54">
        <f t="shared" si="6"/>
        <v>0</v>
      </c>
      <c r="I88" s="53">
        <v>175000</v>
      </c>
      <c r="J88" s="37">
        <v>0</v>
      </c>
      <c r="K88" s="37">
        <v>0</v>
      </c>
      <c r="L88" s="53">
        <v>0</v>
      </c>
    </row>
    <row r="89" spans="1:12" ht="24">
      <c r="A89" s="29">
        <v>18</v>
      </c>
      <c r="B89" s="29">
        <v>926</v>
      </c>
      <c r="C89" s="35"/>
      <c r="D89" s="32" t="s">
        <v>56</v>
      </c>
      <c r="E89" s="33">
        <f>SUM(E90:E90)</f>
        <v>239403</v>
      </c>
      <c r="F89" s="54">
        <f aca="true" t="shared" si="9" ref="F89:K89">SUM(F90:F90)</f>
        <v>693780</v>
      </c>
      <c r="G89" s="54">
        <f t="shared" si="9"/>
        <v>16980</v>
      </c>
      <c r="H89" s="54">
        <f t="shared" si="6"/>
        <v>46800</v>
      </c>
      <c r="I89" s="54">
        <f t="shared" si="9"/>
        <v>150000</v>
      </c>
      <c r="J89" s="34">
        <f t="shared" si="9"/>
        <v>0</v>
      </c>
      <c r="K89" s="34">
        <f t="shared" si="9"/>
        <v>0</v>
      </c>
      <c r="L89" s="54">
        <f>L90</f>
        <v>480000</v>
      </c>
    </row>
    <row r="90" spans="1:12" s="5" customFormat="1" ht="36">
      <c r="A90" s="35"/>
      <c r="B90" s="35"/>
      <c r="C90" s="35">
        <v>92605</v>
      </c>
      <c r="D90" s="28" t="s">
        <v>57</v>
      </c>
      <c r="E90" s="36">
        <v>239403</v>
      </c>
      <c r="F90" s="53">
        <v>693780</v>
      </c>
      <c r="G90" s="53">
        <v>16980</v>
      </c>
      <c r="H90" s="54">
        <f t="shared" si="6"/>
        <v>46800</v>
      </c>
      <c r="I90" s="53">
        <v>150000</v>
      </c>
      <c r="J90" s="37">
        <v>0</v>
      </c>
      <c r="K90" s="37">
        <v>0</v>
      </c>
      <c r="L90" s="53">
        <v>480000</v>
      </c>
    </row>
    <row r="91" spans="1:12" s="6" customFormat="1" ht="26.25" customHeight="1">
      <c r="A91" s="38"/>
      <c r="B91" s="38"/>
      <c r="C91" s="38"/>
      <c r="D91" s="39" t="s">
        <v>60</v>
      </c>
      <c r="E91" s="40">
        <f aca="true" t="shared" si="10" ref="E91:L91">E89+E86+E82+E79+E76+E61+E56+E47+E45+E43+E41+E36+E32+E26+E23+E20+E16+E11</f>
        <v>24910584.87</v>
      </c>
      <c r="F91" s="40">
        <f t="shared" si="10"/>
        <v>25722054</v>
      </c>
      <c r="G91" s="40">
        <f t="shared" si="10"/>
        <v>10398816</v>
      </c>
      <c r="H91" s="90">
        <f t="shared" si="6"/>
        <v>8606567</v>
      </c>
      <c r="I91" s="40">
        <f t="shared" si="10"/>
        <v>837604</v>
      </c>
      <c r="J91" s="40">
        <f t="shared" si="10"/>
        <v>52000</v>
      </c>
      <c r="K91" s="40">
        <f t="shared" si="10"/>
        <v>205800</v>
      </c>
      <c r="L91" s="40">
        <f t="shared" si="10"/>
        <v>5621267</v>
      </c>
    </row>
    <row r="92" spans="1:12" ht="12.75">
      <c r="A92" s="41"/>
      <c r="B92" s="41"/>
      <c r="C92" s="41"/>
      <c r="D92" s="42"/>
      <c r="E92" s="43"/>
      <c r="F92" s="44"/>
      <c r="G92" s="44"/>
      <c r="H92" s="44"/>
      <c r="I92" s="44"/>
      <c r="J92" s="44"/>
      <c r="K92" s="44"/>
      <c r="L92" s="44"/>
    </row>
    <row r="93" spans="1:12" ht="12.75">
      <c r="A93" s="41"/>
      <c r="B93" s="41"/>
      <c r="C93" s="41"/>
      <c r="D93" s="42"/>
      <c r="E93" s="43"/>
      <c r="F93" s="44"/>
      <c r="G93" s="60"/>
      <c r="H93" s="44"/>
      <c r="I93" s="44"/>
      <c r="J93" s="44"/>
      <c r="K93" s="44"/>
      <c r="L93" s="44"/>
    </row>
    <row r="94" spans="1:12" ht="12.75">
      <c r="A94" s="41"/>
      <c r="B94" s="41"/>
      <c r="C94" s="41"/>
      <c r="D94" s="42"/>
      <c r="E94" s="43"/>
      <c r="F94" s="44"/>
      <c r="G94" s="44"/>
      <c r="H94" s="44"/>
      <c r="I94" s="44"/>
      <c r="J94" s="44"/>
      <c r="K94" s="44"/>
      <c r="L94" s="44"/>
    </row>
    <row r="95" spans="5:12" ht="12.75">
      <c r="E95" s="10"/>
      <c r="F95" s="24"/>
      <c r="G95" s="24"/>
      <c r="H95" s="24"/>
      <c r="I95" s="24"/>
      <c r="J95" s="24"/>
      <c r="K95" s="24"/>
      <c r="L95" s="24"/>
    </row>
    <row r="96" spans="5:12" ht="12.75">
      <c r="E96" s="10"/>
      <c r="F96" s="24"/>
      <c r="G96" s="24"/>
      <c r="H96" s="24"/>
      <c r="I96" s="24"/>
      <c r="J96" s="24"/>
      <c r="K96" s="24"/>
      <c r="L96" s="24"/>
    </row>
    <row r="97" spans="5:13" ht="12.75">
      <c r="E97" s="10"/>
      <c r="F97" s="24"/>
      <c r="G97" s="24"/>
      <c r="H97" s="24"/>
      <c r="I97" s="24"/>
      <c r="J97" s="24"/>
      <c r="K97" s="24"/>
      <c r="L97" s="24"/>
      <c r="M97" s="3"/>
    </row>
    <row r="98" spans="5:12" ht="12.75">
      <c r="E98" s="10"/>
      <c r="F98" s="24"/>
      <c r="G98" s="24"/>
      <c r="H98" s="24"/>
      <c r="I98" s="24"/>
      <c r="J98" s="24"/>
      <c r="K98" s="24"/>
      <c r="L98" s="24"/>
    </row>
    <row r="99" spans="5:12" ht="12.75">
      <c r="E99" s="10"/>
      <c r="F99" s="24"/>
      <c r="G99" s="24"/>
      <c r="H99" s="24"/>
      <c r="I99" s="24"/>
      <c r="J99" s="24"/>
      <c r="K99" s="24"/>
      <c r="L99" s="24"/>
    </row>
    <row r="100" spans="5:12" ht="12.75">
      <c r="E100" s="10"/>
      <c r="F100" s="24"/>
      <c r="G100" s="24"/>
      <c r="H100" s="24"/>
      <c r="I100" s="24"/>
      <c r="J100" s="24"/>
      <c r="K100" s="24"/>
      <c r="L100" s="24"/>
    </row>
    <row r="101" spans="6:12" ht="12.75">
      <c r="F101" s="24"/>
      <c r="G101" s="24"/>
      <c r="H101" s="24"/>
      <c r="I101" s="24"/>
      <c r="J101" s="24"/>
      <c r="K101" s="24"/>
      <c r="L101" s="24"/>
    </row>
    <row r="102" spans="6:12" ht="12.75">
      <c r="F102" s="24"/>
      <c r="G102" s="24"/>
      <c r="H102" s="24"/>
      <c r="I102" s="24"/>
      <c r="J102" s="24"/>
      <c r="K102" s="24"/>
      <c r="L102" s="24"/>
    </row>
    <row r="103" spans="6:12" ht="12.75">
      <c r="F103" s="24"/>
      <c r="G103" s="24"/>
      <c r="H103" s="24"/>
      <c r="I103" s="24"/>
      <c r="J103" s="24"/>
      <c r="K103" s="24"/>
      <c r="L103" s="24"/>
    </row>
    <row r="104" spans="6:12" ht="12.75">
      <c r="F104" s="24"/>
      <c r="G104" s="24"/>
      <c r="H104" s="24"/>
      <c r="I104" s="24"/>
      <c r="J104" s="24"/>
      <c r="K104" s="24"/>
      <c r="L104" s="24"/>
    </row>
    <row r="105" spans="6:12" ht="12.75">
      <c r="F105" s="24"/>
      <c r="G105" s="24"/>
      <c r="H105" s="24"/>
      <c r="I105" s="24"/>
      <c r="J105" s="24"/>
      <c r="K105" s="24"/>
      <c r="L105" s="24"/>
    </row>
    <row r="106" spans="6:12" ht="12.75">
      <c r="F106" s="24"/>
      <c r="G106" s="24"/>
      <c r="H106" s="24"/>
      <c r="I106" s="24"/>
      <c r="J106" s="24"/>
      <c r="K106" s="24"/>
      <c r="L106" s="24"/>
    </row>
    <row r="107" spans="6:12" ht="12.75">
      <c r="F107" s="24"/>
      <c r="G107" s="24"/>
      <c r="H107" s="24"/>
      <c r="I107" s="24"/>
      <c r="J107" s="24"/>
      <c r="K107" s="24"/>
      <c r="L107" s="24"/>
    </row>
    <row r="108" spans="6:12" ht="12.75">
      <c r="F108" s="24"/>
      <c r="G108" s="24"/>
      <c r="H108" s="24"/>
      <c r="I108" s="24"/>
      <c r="J108" s="24"/>
      <c r="K108" s="24"/>
      <c r="L108" s="24"/>
    </row>
    <row r="109" spans="6:12" ht="12.75">
      <c r="F109" s="24"/>
      <c r="G109" s="24"/>
      <c r="H109" s="24"/>
      <c r="I109" s="24"/>
      <c r="J109" s="24"/>
      <c r="K109" s="24"/>
      <c r="L109" s="24"/>
    </row>
    <row r="110" spans="6:12" ht="12.75">
      <c r="F110" s="24"/>
      <c r="G110" s="24"/>
      <c r="H110" s="24"/>
      <c r="I110" s="24"/>
      <c r="J110" s="24"/>
      <c r="K110" s="24"/>
      <c r="L110" s="24"/>
    </row>
    <row r="111" spans="6:12" ht="12.75">
      <c r="F111" s="24"/>
      <c r="G111" s="24"/>
      <c r="H111" s="24"/>
      <c r="I111" s="24"/>
      <c r="J111" s="24"/>
      <c r="K111" s="24"/>
      <c r="L111" s="24"/>
    </row>
    <row r="112" spans="6:12" ht="12.75">
      <c r="F112" s="24"/>
      <c r="G112" s="24"/>
      <c r="H112" s="24"/>
      <c r="I112" s="24"/>
      <c r="J112" s="24"/>
      <c r="K112" s="24"/>
      <c r="L112" s="24"/>
    </row>
    <row r="113" spans="6:12" ht="12.75">
      <c r="F113" s="24"/>
      <c r="G113" s="24"/>
      <c r="H113" s="24"/>
      <c r="I113" s="24"/>
      <c r="J113" s="24"/>
      <c r="K113" s="24"/>
      <c r="L113" s="24"/>
    </row>
    <row r="114" spans="6:12" ht="12.75">
      <c r="F114" s="24"/>
      <c r="G114" s="24"/>
      <c r="H114" s="24"/>
      <c r="I114" s="24"/>
      <c r="J114" s="24"/>
      <c r="K114" s="24"/>
      <c r="L114" s="24"/>
    </row>
    <row r="115" spans="6:12" ht="12.75">
      <c r="F115" s="24"/>
      <c r="G115" s="24"/>
      <c r="H115" s="24"/>
      <c r="I115" s="24"/>
      <c r="J115" s="24"/>
      <c r="K115" s="24"/>
      <c r="L115" s="24"/>
    </row>
    <row r="116" spans="6:12" ht="12.75">
      <c r="F116" s="24"/>
      <c r="G116" s="24"/>
      <c r="H116" s="24"/>
      <c r="I116" s="24"/>
      <c r="J116" s="24"/>
      <c r="K116" s="24"/>
      <c r="L116" s="24"/>
    </row>
    <row r="117" spans="6:12" ht="12.75">
      <c r="F117" s="24"/>
      <c r="G117" s="24"/>
      <c r="H117" s="24"/>
      <c r="I117" s="24"/>
      <c r="J117" s="24"/>
      <c r="K117" s="24"/>
      <c r="L117" s="24"/>
    </row>
    <row r="118" spans="6:12" ht="12.75">
      <c r="F118" s="24"/>
      <c r="G118" s="24"/>
      <c r="H118" s="24"/>
      <c r="I118" s="24"/>
      <c r="J118" s="24"/>
      <c r="K118" s="24"/>
      <c r="L118" s="24"/>
    </row>
    <row r="119" spans="6:12" ht="12.75">
      <c r="F119" s="24"/>
      <c r="G119" s="24"/>
      <c r="H119" s="24"/>
      <c r="I119" s="24"/>
      <c r="J119" s="24"/>
      <c r="K119" s="24"/>
      <c r="L119" s="24"/>
    </row>
    <row r="120" spans="6:12" ht="12.75">
      <c r="F120" s="24"/>
      <c r="G120" s="24"/>
      <c r="H120" s="24"/>
      <c r="I120" s="24"/>
      <c r="J120" s="24"/>
      <c r="K120" s="24"/>
      <c r="L120" s="24"/>
    </row>
    <row r="121" spans="6:12" ht="12.75">
      <c r="F121" s="24"/>
      <c r="G121" s="24"/>
      <c r="H121" s="24"/>
      <c r="I121" s="24"/>
      <c r="J121" s="24"/>
      <c r="K121" s="24"/>
      <c r="L121" s="24"/>
    </row>
    <row r="122" spans="6:12" ht="12.75">
      <c r="F122" s="24"/>
      <c r="G122" s="24"/>
      <c r="H122" s="24"/>
      <c r="I122" s="24"/>
      <c r="J122" s="24"/>
      <c r="K122" s="24"/>
      <c r="L122" s="24"/>
    </row>
    <row r="123" spans="6:12" ht="12.75">
      <c r="F123" s="24"/>
      <c r="G123" s="24"/>
      <c r="H123" s="24"/>
      <c r="I123" s="24"/>
      <c r="J123" s="24"/>
      <c r="K123" s="24"/>
      <c r="L123" s="24"/>
    </row>
  </sheetData>
  <mergeCells count="10">
    <mergeCell ref="L8:L9"/>
    <mergeCell ref="G2:J2"/>
    <mergeCell ref="G8:K8"/>
    <mergeCell ref="A8:A9"/>
    <mergeCell ref="B8:B9"/>
    <mergeCell ref="C8:C9"/>
    <mergeCell ref="D8:D9"/>
    <mergeCell ref="E8:E9"/>
    <mergeCell ref="F8:F9"/>
    <mergeCell ref="G3:J3"/>
  </mergeCells>
  <printOptions/>
  <pageMargins left="0.1968503937007874" right="0.1968503937007874" top="0.7874015748031497" bottom="0.5905511811023623" header="0.4724409448818898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2008-01-02T08:21:16Z</dcterms:modified>
  <cp:category/>
  <cp:version/>
  <cp:contentType/>
  <cp:contentStatus/>
</cp:coreProperties>
</file>